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Kanji Game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<sst xmlns="http://schemas.openxmlformats.org/spreadsheetml/2006/main" count="794" uniqueCount="766">
  <si>
    <t>いち</t>
  </si>
  <si>
    <t>二</t>
  </si>
  <si>
    <t>一</t>
  </si>
  <si>
    <t>さん</t>
  </si>
  <si>
    <t>三</t>
  </si>
  <si>
    <t>四</t>
  </si>
  <si>
    <t>ご</t>
  </si>
  <si>
    <t>ろく</t>
  </si>
  <si>
    <t>はち</t>
  </si>
  <si>
    <t>五</t>
  </si>
  <si>
    <t>六</t>
  </si>
  <si>
    <t>七</t>
  </si>
  <si>
    <t>八</t>
  </si>
  <si>
    <t>きゅう</t>
  </si>
  <si>
    <t>九</t>
  </si>
  <si>
    <t>じゅう</t>
  </si>
  <si>
    <t>十</t>
  </si>
  <si>
    <t>に</t>
  </si>
  <si>
    <t>しち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</si>
  <si>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</si>
  <si>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</si>
  <si>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</si>
  <si>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</si>
  <si>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</si>
  <si>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</si>
  <si>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</si>
  <si>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</si>
  <si>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</si>
  <si>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</si>
  <si>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百</t>
  </si>
  <si>
    <t>ひゃく</t>
  </si>
  <si>
    <t>１００</t>
  </si>
  <si>
    <t>千</t>
  </si>
  <si>
    <t>せん</t>
  </si>
  <si>
    <t>１０００</t>
  </si>
  <si>
    <t>万</t>
  </si>
  <si>
    <t>まん</t>
  </si>
  <si>
    <t>１００００</t>
  </si>
  <si>
    <t>円</t>
  </si>
  <si>
    <t>えん</t>
  </si>
  <si>
    <t>Yen</t>
  </si>
  <si>
    <t>年</t>
  </si>
  <si>
    <t>とし</t>
  </si>
  <si>
    <t>山</t>
  </si>
  <si>
    <t>やま</t>
  </si>
  <si>
    <t>ほん</t>
  </si>
  <si>
    <t>本</t>
  </si>
  <si>
    <t>車</t>
  </si>
  <si>
    <t>くるま</t>
  </si>
  <si>
    <t>にち</t>
  </si>
  <si>
    <t>日</t>
  </si>
  <si>
    <t>げつ</t>
  </si>
  <si>
    <t>月</t>
  </si>
  <si>
    <t>中</t>
  </si>
  <si>
    <t>なか　ちゅ</t>
  </si>
  <si>
    <t>Year</t>
  </si>
  <si>
    <t>Mountain</t>
  </si>
  <si>
    <t>にほん</t>
  </si>
  <si>
    <t>日本</t>
  </si>
  <si>
    <t>来</t>
  </si>
  <si>
    <t>らい</t>
  </si>
  <si>
    <t>らいねん</t>
  </si>
  <si>
    <t>来年</t>
  </si>
  <si>
    <t>きょねん</t>
  </si>
  <si>
    <t>去年</t>
  </si>
  <si>
    <t>Next year</t>
  </si>
  <si>
    <t>Last year</t>
  </si>
  <si>
    <t>Japan</t>
  </si>
  <si>
    <t>ばんこく</t>
  </si>
  <si>
    <t>万国</t>
  </si>
  <si>
    <t>All countries</t>
  </si>
  <si>
    <t>ひと</t>
  </si>
  <si>
    <t>やすい</t>
  </si>
  <si>
    <t>人</t>
  </si>
  <si>
    <t>安い</t>
  </si>
  <si>
    <t>ふるい</t>
  </si>
  <si>
    <t>たかい</t>
  </si>
  <si>
    <t>みじかい</t>
  </si>
  <si>
    <t>ながい</t>
  </si>
  <si>
    <t>ひくい</t>
  </si>
  <si>
    <t>くらい</t>
  </si>
  <si>
    <t>おおい</t>
  </si>
  <si>
    <t>おもい</t>
  </si>
  <si>
    <t>かるい</t>
  </si>
  <si>
    <t>ちかい</t>
  </si>
  <si>
    <t>とおい</t>
  </si>
  <si>
    <t>わるい</t>
  </si>
  <si>
    <t>はやい</t>
  </si>
  <si>
    <t>Person</t>
  </si>
  <si>
    <t>Cheap</t>
  </si>
  <si>
    <t>Old</t>
  </si>
  <si>
    <t>Short</t>
  </si>
  <si>
    <t>High/Expensive</t>
  </si>
  <si>
    <t>Small</t>
  </si>
  <si>
    <t>Long/Tall</t>
  </si>
  <si>
    <t>Small/Low</t>
  </si>
  <si>
    <t>Dark</t>
  </si>
  <si>
    <t>Lot</t>
  </si>
  <si>
    <t>Heavy</t>
  </si>
  <si>
    <t>Light (not heavy)</t>
  </si>
  <si>
    <t>Close</t>
  </si>
  <si>
    <t>Far</t>
  </si>
  <si>
    <t>Bad</t>
  </si>
  <si>
    <t>Early</t>
  </si>
  <si>
    <t>古い</t>
  </si>
  <si>
    <t>長い</t>
  </si>
  <si>
    <t>短い</t>
  </si>
  <si>
    <t>高い</t>
  </si>
  <si>
    <t>低い</t>
  </si>
  <si>
    <t>暗い</t>
  </si>
  <si>
    <t>多い</t>
  </si>
  <si>
    <t>重い</t>
  </si>
  <si>
    <t>軽い</t>
  </si>
  <si>
    <t>近い</t>
  </si>
  <si>
    <t>遠い</t>
  </si>
  <si>
    <t>悪い</t>
  </si>
  <si>
    <t>早い</t>
  </si>
  <si>
    <t>たのしい</t>
  </si>
  <si>
    <t>あたらしい</t>
  </si>
  <si>
    <t>ただしい</t>
  </si>
  <si>
    <t>うつくしい</t>
  </si>
  <si>
    <t>いそがしい</t>
  </si>
  <si>
    <t>おおきい</t>
  </si>
  <si>
    <t>ちいさい</t>
  </si>
  <si>
    <t>あかるい</t>
  </si>
  <si>
    <t>すくない</t>
  </si>
  <si>
    <t>新しい</t>
  </si>
  <si>
    <t>楽しい</t>
  </si>
  <si>
    <t>正しい</t>
  </si>
  <si>
    <t>美しい</t>
  </si>
  <si>
    <t>忙しい</t>
  </si>
  <si>
    <t>大きい</t>
  </si>
  <si>
    <t>小さい</t>
  </si>
  <si>
    <t>明るい</t>
  </si>
  <si>
    <t>少ない</t>
  </si>
  <si>
    <t>New</t>
  </si>
  <si>
    <t>Funny</t>
  </si>
  <si>
    <t>Right (True)</t>
  </si>
  <si>
    <t>Nice, pretty</t>
  </si>
  <si>
    <t>Busy</t>
  </si>
  <si>
    <t>Big</t>
  </si>
  <si>
    <t>Hell</t>
  </si>
  <si>
    <t>Book</t>
  </si>
  <si>
    <t>Car</t>
  </si>
  <si>
    <t>Month</t>
  </si>
  <si>
    <t>Little</t>
  </si>
  <si>
    <t>Day</t>
  </si>
  <si>
    <t>Middle</t>
  </si>
  <si>
    <t>もん</t>
  </si>
  <si>
    <t>かわ</t>
  </si>
  <si>
    <t>こども</t>
  </si>
  <si>
    <t>くち</t>
  </si>
  <si>
    <t>みず</t>
  </si>
  <si>
    <t>め</t>
  </si>
  <si>
    <t>ちから</t>
  </si>
  <si>
    <t>かた</t>
  </si>
  <si>
    <t>せんせい</t>
  </si>
  <si>
    <t>ばん</t>
  </si>
  <si>
    <t>門</t>
  </si>
  <si>
    <t>川</t>
  </si>
  <si>
    <t>子ども</t>
  </si>
  <si>
    <t>口</t>
  </si>
  <si>
    <t>水</t>
  </si>
  <si>
    <t>目</t>
  </si>
  <si>
    <t>力</t>
  </si>
  <si>
    <t>方</t>
  </si>
  <si>
    <t>先生</t>
  </si>
  <si>
    <t>晩</t>
  </si>
  <si>
    <t>Door</t>
  </si>
  <si>
    <t>River</t>
  </si>
  <si>
    <t>Child</t>
  </si>
  <si>
    <t>Mouth</t>
  </si>
  <si>
    <t>Water</t>
  </si>
  <si>
    <t>Eye</t>
  </si>
  <si>
    <t>Power</t>
  </si>
  <si>
    <t>Teacher</t>
  </si>
  <si>
    <t>Evening</t>
  </si>
  <si>
    <t>だいがく</t>
  </si>
  <si>
    <t>大学</t>
  </si>
  <si>
    <t>University</t>
  </si>
  <si>
    <t>くに</t>
  </si>
  <si>
    <t>国</t>
  </si>
  <si>
    <t>Country</t>
  </si>
  <si>
    <t>よん</t>
  </si>
  <si>
    <t>Kanji</t>
  </si>
  <si>
    <t>Hiragana</t>
  </si>
  <si>
    <t>Translation</t>
  </si>
  <si>
    <t>Good</t>
  </si>
  <si>
    <t>%</t>
  </si>
  <si>
    <t>Get your result registered!</t>
  </si>
  <si>
    <t xml:space="preserve"> --&gt; Click on Good or Bad</t>
  </si>
  <si>
    <t>Weight</t>
  </si>
  <si>
    <t>Sum Wt</t>
  </si>
  <si>
    <t>Row</t>
  </si>
  <si>
    <t>火</t>
  </si>
  <si>
    <t>ひ</t>
  </si>
  <si>
    <t>Fire</t>
  </si>
  <si>
    <t>木</t>
  </si>
  <si>
    <t>Tree</t>
  </si>
  <si>
    <t>き</t>
  </si>
  <si>
    <t>森</t>
  </si>
  <si>
    <t>もり</t>
  </si>
  <si>
    <t>Forest</t>
  </si>
  <si>
    <t>金</t>
  </si>
  <si>
    <t>(お）かね</t>
  </si>
  <si>
    <t>Money</t>
  </si>
  <si>
    <t>土</t>
  </si>
  <si>
    <t>ど</t>
  </si>
  <si>
    <t>Earth</t>
  </si>
  <si>
    <t>曜</t>
  </si>
  <si>
    <t>よう</t>
  </si>
  <si>
    <t>Day of the week</t>
  </si>
  <si>
    <t>何</t>
  </si>
  <si>
    <t>なん</t>
  </si>
  <si>
    <t>What</t>
  </si>
  <si>
    <t>今</t>
  </si>
  <si>
    <t>いま</t>
  </si>
  <si>
    <t>Now</t>
  </si>
  <si>
    <t>時</t>
  </si>
  <si>
    <t>とき</t>
  </si>
  <si>
    <t>Time</t>
  </si>
  <si>
    <t>分</t>
  </si>
  <si>
    <t>ぷん</t>
  </si>
  <si>
    <t>Minute</t>
  </si>
  <si>
    <t>た</t>
  </si>
  <si>
    <t>田</t>
  </si>
  <si>
    <t>Rice field</t>
  </si>
  <si>
    <t>男</t>
  </si>
  <si>
    <t>おとこ</t>
  </si>
  <si>
    <t>Boy</t>
  </si>
  <si>
    <t>女</t>
  </si>
  <si>
    <t>おんな</t>
  </si>
  <si>
    <t>Girl</t>
  </si>
  <si>
    <t>した</t>
  </si>
  <si>
    <t>下</t>
  </si>
  <si>
    <t>うえ</t>
  </si>
  <si>
    <t>上</t>
  </si>
  <si>
    <t>Under</t>
  </si>
  <si>
    <t>Over</t>
  </si>
  <si>
    <t>Half</t>
  </si>
  <si>
    <t>はん</t>
  </si>
  <si>
    <t>半</t>
  </si>
  <si>
    <t>School</t>
  </si>
  <si>
    <t>がっこう</t>
  </si>
  <si>
    <t>学校</t>
  </si>
  <si>
    <t>いく</t>
  </si>
  <si>
    <t>行</t>
  </si>
  <si>
    <t>くる</t>
  </si>
  <si>
    <t>みる</t>
  </si>
  <si>
    <t>見</t>
  </si>
  <si>
    <t>休</t>
  </si>
  <si>
    <t>やすむ</t>
  </si>
  <si>
    <t>To rest</t>
  </si>
  <si>
    <t>To see</t>
  </si>
  <si>
    <t>To come</t>
  </si>
  <si>
    <t>To go</t>
  </si>
  <si>
    <t>わたし</t>
  </si>
  <si>
    <t>I</t>
  </si>
  <si>
    <t>私</t>
  </si>
  <si>
    <t>すき</t>
  </si>
  <si>
    <t>Like</t>
  </si>
  <si>
    <t>好</t>
  </si>
  <si>
    <t>ちち</t>
  </si>
  <si>
    <t>Father</t>
  </si>
  <si>
    <t>父</t>
  </si>
  <si>
    <t>はは</t>
  </si>
  <si>
    <t>母</t>
  </si>
  <si>
    <t>Mother</t>
  </si>
  <si>
    <t>体</t>
  </si>
  <si>
    <t>Body</t>
  </si>
  <si>
    <t>からだ</t>
  </si>
  <si>
    <t>あめ</t>
  </si>
  <si>
    <t>雨</t>
  </si>
  <si>
    <t>Rain</t>
  </si>
  <si>
    <t>みみ</t>
  </si>
  <si>
    <t>Ear</t>
  </si>
  <si>
    <t>耳</t>
  </si>
  <si>
    <t>て</t>
  </si>
  <si>
    <t>Hand</t>
  </si>
  <si>
    <t>手</t>
  </si>
  <si>
    <t>あし</t>
  </si>
  <si>
    <t>Foot, leg</t>
  </si>
  <si>
    <t>足</t>
  </si>
  <si>
    <t>てんき</t>
  </si>
  <si>
    <t>天気</t>
  </si>
  <si>
    <t>でんき</t>
  </si>
  <si>
    <t>Electricity</t>
  </si>
  <si>
    <t>電気</t>
  </si>
  <si>
    <t>ゆき</t>
  </si>
  <si>
    <t>Snow</t>
  </si>
  <si>
    <t>雪</t>
  </si>
  <si>
    <t>でんしゃ</t>
  </si>
  <si>
    <t>Train</t>
  </si>
  <si>
    <t>電車</t>
  </si>
  <si>
    <t>物</t>
  </si>
  <si>
    <t>もの</t>
  </si>
  <si>
    <t>Thing</t>
  </si>
  <si>
    <t>貝</t>
  </si>
  <si>
    <t>かい</t>
  </si>
  <si>
    <t>Shell</t>
  </si>
  <si>
    <t>かう</t>
  </si>
  <si>
    <t>To buy</t>
  </si>
  <si>
    <t>買</t>
  </si>
  <si>
    <t>うる</t>
  </si>
  <si>
    <t>To sell</t>
  </si>
  <si>
    <t>売</t>
  </si>
  <si>
    <t>S</t>
  </si>
  <si>
    <t>Next</t>
  </si>
  <si>
    <t>来る</t>
  </si>
  <si>
    <t>天気予報</t>
  </si>
  <si>
    <t>てんきよほう</t>
  </si>
  <si>
    <t>Weather forecast</t>
  </si>
  <si>
    <t>がん</t>
  </si>
  <si>
    <t>Origin</t>
  </si>
  <si>
    <t>元</t>
  </si>
  <si>
    <t>てん</t>
  </si>
  <si>
    <t>天</t>
  </si>
  <si>
    <t>でんとう</t>
  </si>
  <si>
    <t>Bulb, lamp</t>
  </si>
  <si>
    <t>電灯</t>
  </si>
  <si>
    <t>いと</t>
  </si>
  <si>
    <t>糸</t>
  </si>
  <si>
    <t>Wire</t>
  </si>
  <si>
    <t>毛糸</t>
  </si>
  <si>
    <t>けいと</t>
  </si>
  <si>
    <t>Wool</t>
  </si>
  <si>
    <t>入口</t>
  </si>
  <si>
    <t>入</t>
  </si>
  <si>
    <t>いりぐち</t>
  </si>
  <si>
    <t>い　はい</t>
  </si>
  <si>
    <t>Entry</t>
  </si>
  <si>
    <t>で</t>
  </si>
  <si>
    <t>Exit</t>
  </si>
  <si>
    <t>出</t>
  </si>
  <si>
    <t>(Sky)</t>
  </si>
  <si>
    <t>(Enter)</t>
  </si>
  <si>
    <t>(Exit)</t>
  </si>
  <si>
    <t>でぐち</t>
  </si>
  <si>
    <t>出口</t>
  </si>
  <si>
    <t>食</t>
  </si>
  <si>
    <t>たべる</t>
  </si>
  <si>
    <t>飲</t>
  </si>
  <si>
    <t>のむ</t>
  </si>
  <si>
    <t>To eat</t>
  </si>
  <si>
    <t>To drink</t>
  </si>
  <si>
    <t>飯</t>
  </si>
  <si>
    <t>Meal</t>
  </si>
  <si>
    <t>つくる</t>
  </si>
  <si>
    <t>作</t>
  </si>
  <si>
    <t>Make</t>
  </si>
  <si>
    <t>こと</t>
  </si>
  <si>
    <t>言</t>
  </si>
  <si>
    <t>Say</t>
  </si>
  <si>
    <t>ご飯</t>
  </si>
  <si>
    <t>ごはん</t>
  </si>
  <si>
    <t>(Meal)</t>
  </si>
  <si>
    <t>朝ご飯</t>
  </si>
  <si>
    <t>あさごはん</t>
  </si>
  <si>
    <t>昼ご飯</t>
  </si>
  <si>
    <t>晩ご飯</t>
  </si>
  <si>
    <t>ばんごはん</t>
  </si>
  <si>
    <t>Breakfast</t>
  </si>
  <si>
    <t>Lunch</t>
  </si>
  <si>
    <t>Diner</t>
  </si>
  <si>
    <t>ひるごはん</t>
  </si>
  <si>
    <t>よむ</t>
  </si>
  <si>
    <t>読</t>
  </si>
  <si>
    <t>S/N</t>
  </si>
  <si>
    <t>話</t>
  </si>
  <si>
    <t>はな</t>
  </si>
  <si>
    <t>To speak</t>
  </si>
  <si>
    <t>To read</t>
  </si>
  <si>
    <t>語</t>
  </si>
  <si>
    <t>Language</t>
  </si>
  <si>
    <t>か</t>
  </si>
  <si>
    <t>書</t>
  </si>
  <si>
    <t>To write</t>
  </si>
  <si>
    <t>To stand up</t>
  </si>
  <si>
    <t>立</t>
  </si>
  <si>
    <t>To hear</t>
  </si>
  <si>
    <t>聞</t>
  </si>
  <si>
    <t>うち</t>
  </si>
  <si>
    <t>House</t>
  </si>
  <si>
    <t>家</t>
  </si>
  <si>
    <t>かん</t>
  </si>
  <si>
    <t>Between, Interval</t>
  </si>
  <si>
    <t>間</t>
  </si>
  <si>
    <t>じかん</t>
  </si>
  <si>
    <t>Hour</t>
  </si>
  <si>
    <t>時間</t>
  </si>
  <si>
    <t>まちがい</t>
  </si>
  <si>
    <t>Error</t>
  </si>
  <si>
    <t>間違い</t>
  </si>
  <si>
    <t>右</t>
  </si>
  <si>
    <t>みぎ</t>
  </si>
  <si>
    <t>Right</t>
  </si>
  <si>
    <t>ひだり</t>
  </si>
  <si>
    <t>Left</t>
  </si>
  <si>
    <t>左</t>
  </si>
  <si>
    <t>まえ</t>
  </si>
  <si>
    <t>前</t>
  </si>
  <si>
    <t>In front of, before</t>
  </si>
  <si>
    <t>あと</t>
  </si>
  <si>
    <t>後</t>
  </si>
  <si>
    <t>ごご</t>
  </si>
  <si>
    <t>Afternoon</t>
  </si>
  <si>
    <t>午後</t>
  </si>
  <si>
    <t>Inside</t>
  </si>
  <si>
    <t>内</t>
  </si>
  <si>
    <t>かない</t>
  </si>
  <si>
    <t>Wife</t>
  </si>
  <si>
    <t>家内</t>
  </si>
  <si>
    <t>そと</t>
  </si>
  <si>
    <t>Outside</t>
  </si>
  <si>
    <t>外</t>
  </si>
  <si>
    <t>がいこく人</t>
  </si>
  <si>
    <t>Foreigner</t>
  </si>
  <si>
    <t>外国人</t>
  </si>
  <si>
    <t>いぬ</t>
  </si>
  <si>
    <t>Dog</t>
  </si>
  <si>
    <t>犬</t>
  </si>
  <si>
    <t>うま</t>
  </si>
  <si>
    <t>Horse</t>
  </si>
  <si>
    <t>馬</t>
  </si>
  <si>
    <t>ねこ</t>
  </si>
  <si>
    <t>Cat</t>
  </si>
  <si>
    <t>猫</t>
  </si>
  <si>
    <t>とり</t>
  </si>
  <si>
    <t>Bird</t>
  </si>
  <si>
    <t>鳥</t>
  </si>
  <si>
    <t>鳥肉</t>
  </si>
  <si>
    <t>とりにく</t>
  </si>
  <si>
    <t>Chicken meat</t>
  </si>
  <si>
    <t>さかな</t>
  </si>
  <si>
    <t>Fish</t>
  </si>
  <si>
    <t>魚</t>
  </si>
  <si>
    <t>さかなや</t>
  </si>
  <si>
    <t>魚屋</t>
  </si>
  <si>
    <t>うし</t>
  </si>
  <si>
    <t>Cow, Beef</t>
  </si>
  <si>
    <t>牛</t>
  </si>
  <si>
    <t>Fish shop</t>
  </si>
  <si>
    <t>ぎゅうにく</t>
  </si>
  <si>
    <t>Beef (Meat)</t>
  </si>
  <si>
    <t>牛肉</t>
  </si>
  <si>
    <t>にく</t>
  </si>
  <si>
    <t>肉</t>
  </si>
  <si>
    <t>Meat</t>
  </si>
  <si>
    <t>みち</t>
  </si>
  <si>
    <t>Way</t>
  </si>
  <si>
    <t>道</t>
  </si>
  <si>
    <t>どうろ</t>
  </si>
  <si>
    <t>Road</t>
  </si>
  <si>
    <t>道路</t>
  </si>
  <si>
    <t>えき</t>
  </si>
  <si>
    <t>Train station</t>
  </si>
  <si>
    <t>駅</t>
  </si>
  <si>
    <t>まい</t>
  </si>
  <si>
    <t>(Every)</t>
  </si>
  <si>
    <t>毎</t>
  </si>
  <si>
    <t>まいにち</t>
  </si>
  <si>
    <t>Every day</t>
  </si>
  <si>
    <t>毎日</t>
  </si>
  <si>
    <t>あさ</t>
  </si>
  <si>
    <t>Morning</t>
  </si>
  <si>
    <t>朝</t>
  </si>
  <si>
    <t>Midday</t>
  </si>
  <si>
    <t>午</t>
  </si>
  <si>
    <t>ごぜん</t>
  </si>
  <si>
    <t>午前</t>
  </si>
  <si>
    <t>ひる</t>
  </si>
  <si>
    <t>Midday, Day</t>
  </si>
  <si>
    <t>昼</t>
  </si>
  <si>
    <t>ひるやすみ</t>
  </si>
  <si>
    <t>Lunch break</t>
  </si>
  <si>
    <t>昼休み</t>
  </si>
  <si>
    <t>よる</t>
  </si>
  <si>
    <t>夜</t>
  </si>
  <si>
    <t>Night, Evening</t>
  </si>
  <si>
    <t>よなか</t>
  </si>
  <si>
    <t>夜中</t>
  </si>
  <si>
    <t>まよなか</t>
  </si>
  <si>
    <t>Midnight</t>
  </si>
  <si>
    <t>真夜中</t>
  </si>
  <si>
    <t>ゆう</t>
  </si>
  <si>
    <t>夕</t>
  </si>
  <si>
    <t>Mean, Person</t>
  </si>
  <si>
    <t>ゆうかた</t>
  </si>
  <si>
    <t>夕方</t>
  </si>
  <si>
    <t>ゆうべ</t>
  </si>
  <si>
    <t>夕べ</t>
  </si>
  <si>
    <t>Yesterday evening</t>
  </si>
  <si>
    <t>はる</t>
  </si>
  <si>
    <t>Spring</t>
  </si>
  <si>
    <t>春</t>
  </si>
  <si>
    <t>なつ</t>
  </si>
  <si>
    <t>Summer</t>
  </si>
  <si>
    <t>夏</t>
  </si>
  <si>
    <t>あき</t>
  </si>
  <si>
    <t>秋</t>
  </si>
  <si>
    <t>Weather</t>
  </si>
  <si>
    <t>Around midnight</t>
  </si>
  <si>
    <t>Autumn</t>
  </si>
  <si>
    <t>ふゆ</t>
  </si>
  <si>
    <t>Winter</t>
  </si>
  <si>
    <t>冬</t>
  </si>
  <si>
    <t>春夏秋冬</t>
  </si>
  <si>
    <t>しゅんかしゅうとう</t>
  </si>
  <si>
    <t>Four Seasons</t>
  </si>
  <si>
    <t>東</t>
  </si>
  <si>
    <t>ひがし</t>
  </si>
  <si>
    <t>East</t>
  </si>
  <si>
    <t>西</t>
  </si>
  <si>
    <t>にし</t>
  </si>
  <si>
    <t>West</t>
  </si>
  <si>
    <t>西口</t>
  </si>
  <si>
    <t>にしぐち</t>
  </si>
  <si>
    <t>West exit</t>
  </si>
  <si>
    <t>とうざいなんぼく</t>
  </si>
  <si>
    <t>東西南北</t>
  </si>
  <si>
    <t>Four directions</t>
  </si>
  <si>
    <t>きた</t>
  </si>
  <si>
    <t>北</t>
  </si>
  <si>
    <t>みなみ</t>
  </si>
  <si>
    <t>South</t>
  </si>
  <si>
    <t>North</t>
  </si>
  <si>
    <t>南</t>
  </si>
  <si>
    <t>Sea, Ocean</t>
  </si>
  <si>
    <t>うみ</t>
  </si>
  <si>
    <t>海</t>
  </si>
  <si>
    <t>とうきょう</t>
  </si>
  <si>
    <t>東京</t>
  </si>
  <si>
    <t>Tokyo</t>
  </si>
  <si>
    <t>しゅう</t>
  </si>
  <si>
    <t>Week</t>
  </si>
  <si>
    <t>週</t>
  </si>
  <si>
    <t>な</t>
  </si>
  <si>
    <t>Name</t>
  </si>
  <si>
    <t>名</t>
  </si>
  <si>
    <t>名前</t>
  </si>
  <si>
    <t xml:space="preserve">なまえ </t>
  </si>
  <si>
    <t>(Name)</t>
  </si>
  <si>
    <t>ゆうめい</t>
  </si>
  <si>
    <t>有名</t>
  </si>
  <si>
    <t>Famous</t>
  </si>
  <si>
    <t>じ</t>
  </si>
  <si>
    <t>Letter</t>
  </si>
  <si>
    <t>字</t>
  </si>
  <si>
    <t>かんじ</t>
  </si>
  <si>
    <t>漢字</t>
  </si>
  <si>
    <t>ぶん</t>
  </si>
  <si>
    <t>Sentence</t>
  </si>
  <si>
    <t>文</t>
  </si>
  <si>
    <t>しろい</t>
  </si>
  <si>
    <t>White</t>
  </si>
  <si>
    <t>白い</t>
  </si>
  <si>
    <t>くろ</t>
  </si>
  <si>
    <t>Black</t>
  </si>
  <si>
    <t>黒</t>
  </si>
  <si>
    <t>あお</t>
  </si>
  <si>
    <t>青</t>
  </si>
  <si>
    <t>あか</t>
  </si>
  <si>
    <t>Blue / (green)</t>
  </si>
  <si>
    <t>Red</t>
  </si>
  <si>
    <t>赤</t>
  </si>
  <si>
    <t>あおしんごう</t>
  </si>
  <si>
    <t>Green light</t>
  </si>
  <si>
    <t>青信号</t>
  </si>
  <si>
    <t>あかしんごう</t>
  </si>
  <si>
    <t>Red light</t>
  </si>
  <si>
    <t>赤信号</t>
  </si>
  <si>
    <t>たけ</t>
  </si>
  <si>
    <t>竹</t>
  </si>
  <si>
    <t>Bamboo</t>
  </si>
  <si>
    <t>こめ</t>
  </si>
  <si>
    <t>Rice</t>
  </si>
  <si>
    <t>米</t>
  </si>
  <si>
    <t>Flower</t>
  </si>
  <si>
    <t>花</t>
  </si>
  <si>
    <t>ちゃ</t>
  </si>
  <si>
    <t>Tea</t>
  </si>
  <si>
    <t>茶</t>
  </si>
  <si>
    <t>牛乳</t>
  </si>
  <si>
    <t>Milk</t>
  </si>
  <si>
    <t>ぎゅうにゅう</t>
  </si>
  <si>
    <t>事</t>
  </si>
  <si>
    <t>仕</t>
  </si>
  <si>
    <t>し</t>
  </si>
  <si>
    <t>しごと</t>
  </si>
  <si>
    <t>仕事</t>
  </si>
  <si>
    <t>Work</t>
  </si>
  <si>
    <t>よ</t>
  </si>
  <si>
    <t>良</t>
  </si>
  <si>
    <t>一つ</t>
  </si>
  <si>
    <t>ひとつ</t>
  </si>
  <si>
    <t>二つ</t>
  </si>
  <si>
    <t>ふたつ</t>
  </si>
  <si>
    <t>三つ</t>
  </si>
  <si>
    <t>みっつ</t>
  </si>
  <si>
    <t>四つ</t>
  </si>
  <si>
    <t>よっつ</t>
  </si>
  <si>
    <t>五つ</t>
  </si>
  <si>
    <t>いつつ</t>
  </si>
  <si>
    <t>六つ</t>
  </si>
  <si>
    <t>むっつ</t>
  </si>
  <si>
    <t>七つ</t>
  </si>
  <si>
    <t>ななつ</t>
  </si>
  <si>
    <t>八つ</t>
  </si>
  <si>
    <t>やっつ</t>
  </si>
  <si>
    <t>九つ</t>
  </si>
  <si>
    <t>ここのつ</t>
  </si>
  <si>
    <t>十</t>
  </si>
  <si>
    <t>とお</t>
  </si>
  <si>
    <t>一日</t>
  </si>
  <si>
    <t>ついたち</t>
  </si>
  <si>
    <t>二日</t>
  </si>
  <si>
    <t>ふつか</t>
  </si>
  <si>
    <t>三日</t>
  </si>
  <si>
    <t>みっか</t>
  </si>
  <si>
    <t>四日</t>
  </si>
  <si>
    <t>よっか</t>
  </si>
  <si>
    <t>五日</t>
  </si>
  <si>
    <t>いつか</t>
  </si>
  <si>
    <t>六日</t>
  </si>
  <si>
    <t>むいか</t>
  </si>
  <si>
    <t>七日</t>
  </si>
  <si>
    <t>なのか</t>
  </si>
  <si>
    <t>八日</t>
  </si>
  <si>
    <t>ようか</t>
  </si>
  <si>
    <t>九日</t>
  </si>
  <si>
    <t>ここのか</t>
  </si>
  <si>
    <t>十日</t>
  </si>
  <si>
    <t>とおか</t>
  </si>
  <si>
    <t>１ Day</t>
  </si>
  <si>
    <t>一人</t>
  </si>
  <si>
    <t>ひとり</t>
  </si>
  <si>
    <t>二人</t>
  </si>
  <si>
    <t>ふたり</t>
  </si>
  <si>
    <t>One person</t>
  </si>
  <si>
    <t>Two persons</t>
  </si>
  <si>
    <t>２ Days</t>
  </si>
  <si>
    <t>３ Days</t>
  </si>
  <si>
    <t>４ Days</t>
  </si>
  <si>
    <t>５ Days</t>
  </si>
  <si>
    <t>６ Days</t>
  </si>
  <si>
    <t>７ Days</t>
  </si>
  <si>
    <t>８ Days</t>
  </si>
  <si>
    <t>９ Days</t>
  </si>
  <si>
    <t>１０ Days</t>
  </si>
  <si>
    <t>一年</t>
  </si>
  <si>
    <t>いちねん</t>
  </si>
  <si>
    <t>One year</t>
  </si>
  <si>
    <t>今年</t>
  </si>
  <si>
    <t>ことし</t>
  </si>
  <si>
    <t>This year</t>
  </si>
  <si>
    <t>自動車</t>
  </si>
  <si>
    <t>じどうしゃ</t>
  </si>
  <si>
    <t>日曜日</t>
  </si>
  <si>
    <t>にちようび</t>
  </si>
  <si>
    <t>今月</t>
  </si>
  <si>
    <t>こんげつ</t>
  </si>
  <si>
    <t>中学校</t>
  </si>
  <si>
    <t>ちゅうがっこう</t>
  </si>
  <si>
    <t>日本人</t>
  </si>
  <si>
    <t>にほんじん</t>
  </si>
  <si>
    <t>自転車</t>
  </si>
  <si>
    <t>じてんしゃ</t>
  </si>
  <si>
    <t>毎月</t>
  </si>
  <si>
    <t>まいつき</t>
  </si>
  <si>
    <t>一日中</t>
  </si>
  <si>
    <t>いちにちじゅう</t>
  </si>
  <si>
    <t>火曜日</t>
  </si>
  <si>
    <t>かようび</t>
  </si>
  <si>
    <t>木曜日</t>
  </si>
  <si>
    <t>もくようび</t>
  </si>
  <si>
    <t>金曜日</t>
  </si>
  <si>
    <t>きんようび</t>
  </si>
  <si>
    <t>土曜日</t>
  </si>
  <si>
    <t>どようび</t>
  </si>
  <si>
    <t>今日</t>
  </si>
  <si>
    <t>きょう</t>
  </si>
  <si>
    <t>下手</t>
  </si>
  <si>
    <t>へた</t>
  </si>
  <si>
    <t>上手</t>
  </si>
  <si>
    <t>じょうず</t>
  </si>
  <si>
    <t>元日</t>
  </si>
  <si>
    <t>がんじつ</t>
  </si>
  <si>
    <t>入れる</t>
  </si>
  <si>
    <t>いれる</t>
  </si>
  <si>
    <t>出す</t>
  </si>
  <si>
    <t>だす</t>
  </si>
  <si>
    <t>Behind, After</t>
  </si>
  <si>
    <t>(Evening)</t>
  </si>
  <si>
    <t>(To serve)</t>
  </si>
  <si>
    <t>Bicycle</t>
  </si>
  <si>
    <t>Middle school</t>
  </si>
  <si>
    <t>Every month</t>
  </si>
  <si>
    <t>This month</t>
  </si>
  <si>
    <t>A whole day</t>
  </si>
  <si>
    <t>Friday</t>
  </si>
  <si>
    <t>Tuesday</t>
  </si>
  <si>
    <t>Today</t>
  </si>
  <si>
    <t>Bad at</t>
  </si>
  <si>
    <t>Good at</t>
  </si>
  <si>
    <t>Get in</t>
  </si>
  <si>
    <t>Get out</t>
  </si>
  <si>
    <t>Japanese</t>
  </si>
  <si>
    <t>New Year's Day</t>
  </si>
  <si>
    <t>Saturday</t>
  </si>
  <si>
    <t>Sunday</t>
  </si>
  <si>
    <t>水曜日</t>
  </si>
  <si>
    <t>すいようび</t>
  </si>
  <si>
    <t>Wednesday</t>
  </si>
  <si>
    <t>Thursday</t>
  </si>
  <si>
    <t>Monday</t>
  </si>
  <si>
    <t>月曜日</t>
  </si>
  <si>
    <t>げつようび</t>
  </si>
  <si>
    <t>電話</t>
  </si>
  <si>
    <t>でんわ</t>
  </si>
  <si>
    <t>Telephone</t>
  </si>
  <si>
    <t>しゅと</t>
  </si>
  <si>
    <t>首都</t>
  </si>
  <si>
    <t>Capital (city)</t>
  </si>
  <si>
    <t xml:space="preserve">始める </t>
  </si>
  <si>
    <t>はじめる</t>
  </si>
  <si>
    <t>To start</t>
  </si>
  <si>
    <t xml:space="preserve">始まる </t>
  </si>
  <si>
    <t>はじまる</t>
  </si>
  <si>
    <t>To begin</t>
  </si>
  <si>
    <t xml:space="preserve">閉める </t>
  </si>
  <si>
    <t>しめる</t>
  </si>
  <si>
    <t>To close</t>
  </si>
  <si>
    <t xml:space="preserve">閉まる </t>
  </si>
  <si>
    <t>しまる</t>
  </si>
  <si>
    <t>To be closed</t>
  </si>
  <si>
    <t xml:space="preserve">生まれる </t>
  </si>
  <si>
    <t>うまれる</t>
  </si>
  <si>
    <t>To be born</t>
  </si>
  <si>
    <t>問</t>
  </si>
  <si>
    <t>Question</t>
  </si>
  <si>
    <t>れい</t>
  </si>
  <si>
    <t>例</t>
  </si>
  <si>
    <t>Example</t>
  </si>
  <si>
    <t>こたえ</t>
  </si>
  <si>
    <t>答え</t>
  </si>
  <si>
    <t>Answer</t>
  </si>
  <si>
    <t>しつもん</t>
  </si>
  <si>
    <t>質問</t>
  </si>
  <si>
    <t>(Question)</t>
  </si>
  <si>
    <t>しま</t>
  </si>
  <si>
    <t>島</t>
  </si>
  <si>
    <t>Island</t>
  </si>
  <si>
    <t>熱い</t>
  </si>
  <si>
    <t>Hot (weather)</t>
  </si>
  <si>
    <t>あつい</t>
  </si>
  <si>
    <t>暑い</t>
  </si>
  <si>
    <t>さむい</t>
  </si>
  <si>
    <t>Cold (weather)</t>
  </si>
  <si>
    <t>寒い</t>
  </si>
  <si>
    <t>つめたい</t>
  </si>
  <si>
    <t>Cold (food,...)</t>
  </si>
  <si>
    <t>Hot (food,…)</t>
  </si>
  <si>
    <t>冷たい</t>
  </si>
  <si>
    <t>冷蔵庫</t>
  </si>
  <si>
    <t>れいぞうこ</t>
  </si>
  <si>
    <t>Fridge</t>
  </si>
</sst>
</file>

<file path=xl/styles.xml><?xml version="1.0" encoding="utf-8"?>
<styleSheet xmlns="http://schemas.openxmlformats.org/spreadsheetml/2006/main">
  <numFmts count="2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  <numFmt numFmtId="173" formatCode="0.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%"/>
  </numFmts>
  <fonts count="5">
    <font>
      <sz val="10"/>
      <name val="Arial"/>
      <family val="0"/>
    </font>
    <font>
      <sz val="20"/>
      <name val="Arial"/>
      <family val="0"/>
    </font>
    <font>
      <sz val="8"/>
      <name val="Arial"/>
      <family val="0"/>
    </font>
    <font>
      <sz val="24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Continuous"/>
    </xf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9" fontId="1" fillId="2" borderId="9" xfId="19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74" fontId="1" fillId="2" borderId="9" xfId="0" applyNumberFormat="1" applyFont="1" applyFill="1" applyBorder="1" applyAlignment="1">
      <alignment horizontal="center"/>
    </xf>
    <xf numFmtId="174" fontId="1" fillId="0" borderId="9" xfId="19" applyNumberFormat="1" applyFont="1" applyBorder="1" applyAlignment="1">
      <alignment horizontal="center"/>
    </xf>
    <xf numFmtId="9" fontId="0" fillId="0" borderId="0" xfId="0" applyNumberFormat="1" applyAlignment="1">
      <alignment/>
    </xf>
    <xf numFmtId="2" fontId="1" fillId="0" borderId="9" xfId="19" applyNumberFormat="1" applyFont="1" applyBorder="1" applyAlignment="1">
      <alignment horizontal="center"/>
    </xf>
    <xf numFmtId="10" fontId="1" fillId="0" borderId="9" xfId="19" applyNumberFormat="1" applyFont="1" applyBorder="1" applyAlignment="1">
      <alignment horizontal="center"/>
    </xf>
    <xf numFmtId="1" fontId="1" fillId="0" borderId="9" xfId="19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9" fontId="1" fillId="0" borderId="2" xfId="19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9" fontId="1" fillId="0" borderId="0" xfId="19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9" fontId="1" fillId="0" borderId="7" xfId="19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9" fontId="1" fillId="2" borderId="12" xfId="19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V3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3" width="4.7109375" style="0" customWidth="1"/>
    <col min="4" max="4" width="3.00390625" style="0" customWidth="1"/>
    <col min="5" max="5" width="15.7109375" style="0" customWidth="1"/>
    <col min="6" max="6" width="3.00390625" style="0" customWidth="1"/>
    <col min="7" max="9" width="4.7109375" style="0" customWidth="1"/>
    <col min="10" max="10" width="3.00390625" style="0" customWidth="1"/>
    <col min="11" max="11" width="30.7109375" style="0" customWidth="1"/>
    <col min="12" max="12" width="3.00390625" style="0" customWidth="1"/>
    <col min="13" max="15" width="4.7109375" style="0" customWidth="1"/>
    <col min="16" max="16" width="3.00390625" style="0" customWidth="1"/>
    <col min="17" max="17" width="31.7109375" style="0" customWidth="1"/>
    <col min="18" max="18" width="3.00390625" style="0" customWidth="1"/>
    <col min="19" max="20" width="4.7109375" style="0" customWidth="1"/>
    <col min="21" max="21" width="2.7109375" style="0" customWidth="1"/>
  </cols>
  <sheetData>
    <row r="2" spans="3:5" ht="12.75" hidden="1">
      <c r="C2">
        <v>0</v>
      </c>
      <c r="D2">
        <v>0</v>
      </c>
      <c r="E2">
        <v>0</v>
      </c>
    </row>
    <row r="3" spans="2:20" ht="12.7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2:20" ht="12.75" hidden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2:20" ht="12.7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2:22" ht="13.5" thickBot="1">
      <c r="B6" s="11"/>
      <c r="H6" s="11"/>
      <c r="N6" s="11"/>
      <c r="T6" s="11"/>
      <c r="V6" s="49">
        <f>Data!H2</f>
        <v>260</v>
      </c>
    </row>
    <row r="7" spans="2:22" ht="12.75">
      <c r="B7" s="11"/>
      <c r="D7" s="2"/>
      <c r="E7" s="3"/>
      <c r="F7" s="4"/>
      <c r="H7" s="11"/>
      <c r="J7" s="2"/>
      <c r="K7" s="3"/>
      <c r="L7" s="4"/>
      <c r="N7" s="11"/>
      <c r="P7" s="2"/>
      <c r="Q7" s="3"/>
      <c r="R7" s="4"/>
      <c r="T7" s="11"/>
      <c r="V7" s="49">
        <f>Data!G2</f>
        <v>0</v>
      </c>
    </row>
    <row r="8" spans="2:22" ht="30">
      <c r="B8" s="11"/>
      <c r="D8" s="5"/>
      <c r="E8" s="10">
        <f ca="1">IF(E15=0,"",INDIRECT("Data!A"&amp;E15+2))</f>
      </c>
      <c r="F8" s="6"/>
      <c r="H8" s="11"/>
      <c r="J8" s="5"/>
      <c r="K8" s="1">
        <f ca="1">IF(E15=0,"",IF(K15="","",INDIRECT("Data!B"&amp;K15+2)))</f>
      </c>
      <c r="L8" s="6"/>
      <c r="N8" s="11"/>
      <c r="P8" s="5"/>
      <c r="Q8" s="1">
        <f ca="1">IF(E15=0,"",IF(Q15="","",INDIRECT("Data!C"&amp;Q15+2)))</f>
      </c>
      <c r="R8" s="6"/>
      <c r="T8" s="11"/>
      <c r="V8" s="49">
        <f>Data!I6</f>
        <v>1</v>
      </c>
    </row>
    <row r="9" spans="2:22" ht="13.5" thickBot="1">
      <c r="B9" s="11"/>
      <c r="D9" s="7"/>
      <c r="E9" s="8"/>
      <c r="F9" s="9"/>
      <c r="H9" s="11"/>
      <c r="J9" s="7"/>
      <c r="K9" s="8"/>
      <c r="L9" s="9"/>
      <c r="N9" s="11"/>
      <c r="P9" s="7"/>
      <c r="Q9" s="8"/>
      <c r="R9" s="9"/>
      <c r="T9" s="11"/>
      <c r="V9">
        <f>Data!I7</f>
        <v>1</v>
      </c>
    </row>
    <row r="10" spans="2:20" ht="12.75">
      <c r="B10" s="11"/>
      <c r="H10" s="11"/>
      <c r="N10" s="11"/>
      <c r="T10" s="11"/>
    </row>
    <row r="11" spans="2:22" ht="12.7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V11" s="50">
        <f>Data!I9</f>
        <v>0.0038461538461538464</v>
      </c>
    </row>
    <row r="12" spans="2:22" ht="12.7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V12" s="50">
        <f>Data!I10</f>
        <v>0.0038461538461538464</v>
      </c>
    </row>
    <row r="13" spans="2:20" ht="12.75">
      <c r="B13" s="11"/>
      <c r="H13" s="11"/>
      <c r="N13" s="11"/>
      <c r="T13" s="11"/>
    </row>
    <row r="14" spans="2:22" ht="12.75">
      <c r="B14" s="11"/>
      <c r="E14">
        <f>COUNTA(Data!A3:A10037)</f>
        <v>260</v>
      </c>
      <c r="H14" s="11"/>
      <c r="N14" s="11"/>
      <c r="T14" s="11"/>
      <c r="V14" s="51">
        <f>Data!I12</f>
        <v>260</v>
      </c>
    </row>
    <row r="15" spans="2:20" ht="12.75">
      <c r="B15" s="11"/>
      <c r="E15">
        <f>Data!B2</f>
        <v>0</v>
      </c>
      <c r="H15" s="11"/>
      <c r="K15">
        <v>64</v>
      </c>
      <c r="N15" s="11"/>
      <c r="Q15">
        <v>64</v>
      </c>
      <c r="T15" s="11"/>
    </row>
    <row r="16" spans="2:22" ht="12.75">
      <c r="B16" s="11"/>
      <c r="H16" s="11"/>
      <c r="N16" s="11"/>
      <c r="T16" s="11"/>
      <c r="V16">
        <f>Data!L1</f>
        <v>0</v>
      </c>
    </row>
    <row r="17" spans="2:22" ht="12.7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V17">
        <f>Data!L2</f>
        <v>0</v>
      </c>
    </row>
    <row r="18" spans="2:20" ht="12.7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2:20" ht="12.7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2:20" ht="12.7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2:20" ht="12.75">
      <c r="B21" s="11"/>
      <c r="H21" s="11"/>
      <c r="N21" s="11"/>
      <c r="T21" s="11"/>
    </row>
    <row r="22" spans="2:20" ht="12.75">
      <c r="B22" s="11"/>
      <c r="D22" t="s">
        <v>189</v>
      </c>
      <c r="H22" s="11"/>
      <c r="K22" s="24">
        <f>Data!F2</f>
        <v>0</v>
      </c>
      <c r="N22" s="11"/>
      <c r="Q22">
        <v>0</v>
      </c>
      <c r="T22" s="11"/>
    </row>
    <row r="23" spans="2:20" ht="12.75">
      <c r="B23" s="11"/>
      <c r="D23" t="s">
        <v>190</v>
      </c>
      <c r="H23" s="11"/>
      <c r="K23" s="24">
        <f>Data!C2-Data!D2-Data!E2</f>
        <v>0</v>
      </c>
      <c r="N23" s="11"/>
      <c r="T23" s="11"/>
    </row>
    <row r="24" spans="2:20" ht="12.75">
      <c r="B24" s="11"/>
      <c r="H24" s="11"/>
      <c r="N24" s="11"/>
      <c r="T24" s="11"/>
    </row>
    <row r="25" spans="2:20" ht="12.7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2:20" ht="12.7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2:20" ht="12.75">
      <c r="B27" s="11"/>
      <c r="C27" s="12"/>
      <c r="D27" s="12"/>
      <c r="E27" s="12"/>
      <c r="F27" s="12"/>
      <c r="G27" s="12"/>
      <c r="H27" s="11"/>
      <c r="I27" s="12"/>
      <c r="J27" s="12"/>
      <c r="K27" s="12"/>
      <c r="L27" s="12"/>
      <c r="M27" s="12"/>
      <c r="N27" s="11"/>
      <c r="O27" s="12"/>
      <c r="P27" s="12"/>
      <c r="Q27" s="12"/>
      <c r="R27" s="12"/>
      <c r="S27" s="12"/>
      <c r="T27" s="11"/>
    </row>
    <row r="28" spans="2:20" ht="12.75">
      <c r="B28" s="11"/>
      <c r="C28" s="12"/>
      <c r="D28" s="13" t="str">
        <f>"Good : "&amp;Data!D2</f>
        <v>Good : 0</v>
      </c>
      <c r="E28" s="13"/>
      <c r="F28" s="13"/>
      <c r="G28" s="12"/>
      <c r="H28" s="11"/>
      <c r="I28" s="12"/>
      <c r="J28" s="13" t="str">
        <f>"Bad : "&amp;Data!E2</f>
        <v>Bad : 0</v>
      </c>
      <c r="K28" s="13"/>
      <c r="L28" s="13"/>
      <c r="M28" s="12"/>
      <c r="N28" s="11"/>
      <c r="O28" s="12"/>
      <c r="P28" s="13" t="str">
        <f>"Good (%) : "&amp;TEXT(Data!D2,"##0")&amp;" / "&amp;TEXT(Data!D2+Data!E2,"##0")&amp;" = "&amp;TEXT(Data!F2,"##0%")</f>
        <v>Good (%) : 0 / 0 = 0%</v>
      </c>
      <c r="Q28" s="13"/>
      <c r="R28" s="13"/>
      <c r="S28" s="12"/>
      <c r="T28" s="11"/>
    </row>
    <row r="29" spans="2:20" ht="12.75">
      <c r="B29" s="11"/>
      <c r="C29" s="12"/>
      <c r="D29" s="12"/>
      <c r="E29" s="12"/>
      <c r="F29" s="12"/>
      <c r="G29" s="12"/>
      <c r="H29" s="11"/>
      <c r="I29" s="12"/>
      <c r="J29" s="12"/>
      <c r="K29" s="12"/>
      <c r="L29" s="12"/>
      <c r="M29" s="12"/>
      <c r="N29" s="11"/>
      <c r="O29" s="12"/>
      <c r="P29" s="12"/>
      <c r="Q29" s="12"/>
      <c r="R29" s="12"/>
      <c r="S29" s="12"/>
      <c r="T29" s="11"/>
    </row>
    <row r="30" spans="2:20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2:20" ht="12.7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ht="12.75">
      <c r="K32" s="24"/>
    </row>
    <row r="34" spans="11:12" ht="12.75">
      <c r="K34" s="24"/>
      <c r="L34" s="24"/>
    </row>
  </sheetData>
  <conditionalFormatting sqref="I21:M24 O21:S24">
    <cfRule type="expression" priority="1" dxfId="0" stopIfTrue="1">
      <formula>$K$23&lt;&gt;0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262"/>
  <sheetViews>
    <sheetView zoomScale="90" zoomScaleNormal="90" workbookViewId="0" topLeftCell="A1">
      <pane ySplit="2640" topLeftCell="BM6" activePane="topLeft" state="split"/>
      <selection pane="topLeft" activeCell="A1" sqref="A1"/>
      <selection pane="bottomLeft" activeCell="E18" sqref="E18"/>
    </sheetView>
  </sheetViews>
  <sheetFormatPr defaultColWidth="9.140625" defaultRowHeight="12.75"/>
  <cols>
    <col min="1" max="1" width="17.8515625" style="1" customWidth="1"/>
    <col min="2" max="2" width="38.57421875" style="1" bestFit="1" customWidth="1"/>
    <col min="3" max="3" width="34.57421875" style="1" bestFit="1" customWidth="1"/>
    <col min="4" max="4" width="11.140625" style="1" bestFit="1" customWidth="1"/>
    <col min="5" max="5" width="8.57421875" style="1" bestFit="1" customWidth="1"/>
    <col min="6" max="6" width="11.421875" style="1" bestFit="1" customWidth="1"/>
    <col min="7" max="7" width="14.140625" style="16" customWidth="1"/>
    <col min="8" max="8" width="15.8515625" style="16" bestFit="1" customWidth="1"/>
    <col min="9" max="9" width="12.57421875" style="1" bestFit="1" customWidth="1"/>
    <col min="10" max="10" width="8.00390625" style="1" bestFit="1" customWidth="1"/>
    <col min="11" max="11" width="8.140625" style="1" bestFit="1" customWidth="1"/>
    <col min="12" max="12" width="7.140625" style="1" bestFit="1" customWidth="1"/>
    <col min="13" max="14" width="8.00390625" style="1" bestFit="1" customWidth="1"/>
    <col min="15" max="16384" width="5.7109375" style="1" customWidth="1"/>
  </cols>
  <sheetData>
    <row r="1" spans="1:14" ht="26.25" thickBot="1">
      <c r="A1" s="14" t="s">
        <v>184</v>
      </c>
      <c r="B1" s="14" t="s">
        <v>185</v>
      </c>
      <c r="C1" s="14" t="s">
        <v>186</v>
      </c>
      <c r="D1" s="14" t="s">
        <v>187</v>
      </c>
      <c r="E1" s="14" t="s">
        <v>102</v>
      </c>
      <c r="F1" s="14" t="s">
        <v>188</v>
      </c>
      <c r="G1" s="15" t="s">
        <v>191</v>
      </c>
      <c r="H1" s="15" t="s">
        <v>192</v>
      </c>
      <c r="I1" s="17" t="s">
        <v>193</v>
      </c>
      <c r="J1" s="14" t="s">
        <v>306</v>
      </c>
      <c r="K1" s="14" t="s">
        <v>165</v>
      </c>
      <c r="L1" s="14">
        <f>MAX(L3:L10037)</f>
        <v>0</v>
      </c>
      <c r="M1" s="14"/>
      <c r="N1" s="14"/>
    </row>
    <row r="2" spans="1:14" ht="26.25" thickBot="1">
      <c r="A2" s="19">
        <f>COUNTA(A3:A10037)</f>
        <v>260</v>
      </c>
      <c r="B2" s="21">
        <v>0</v>
      </c>
      <c r="C2" s="19">
        <v>0</v>
      </c>
      <c r="D2" s="19">
        <f>SUM(D3:D10037)</f>
        <v>0</v>
      </c>
      <c r="E2" s="19">
        <f>SUM(E3:E10037)</f>
        <v>0</v>
      </c>
      <c r="F2" s="18">
        <f>IF((D2+E2)&gt;0,D2/(D2+E2),0)</f>
        <v>0</v>
      </c>
      <c r="G2" s="20">
        <f>C2/A2</f>
        <v>0</v>
      </c>
      <c r="H2" s="20">
        <f>SUM(G3:G10037)</f>
        <v>260</v>
      </c>
      <c r="I2" s="22">
        <v>57.150848388671875</v>
      </c>
      <c r="J2" s="19">
        <f>SUM(J3:J10037)</f>
        <v>0</v>
      </c>
      <c r="K2" s="19" t="s">
        <v>367</v>
      </c>
      <c r="L2" s="19">
        <f>MIN(L3:L10037)</f>
        <v>0</v>
      </c>
      <c r="M2" s="19"/>
      <c r="N2" s="19"/>
    </row>
    <row r="3" spans="1:14" ht="26.25" thickBot="1">
      <c r="A3" s="32" t="s">
        <v>2</v>
      </c>
      <c r="B3" s="33" t="s">
        <v>0</v>
      </c>
      <c r="C3" s="33" t="s">
        <v>19</v>
      </c>
      <c r="D3" s="33">
        <v>0</v>
      </c>
      <c r="E3" s="33">
        <v>0</v>
      </c>
      <c r="F3" s="34">
        <f>IF((D3+E3)&gt;0,D3/(D3+E3),0)</f>
        <v>0</v>
      </c>
      <c r="G3" s="35">
        <f aca="true" t="shared" si="0" ref="G3:G34">IF((F3=0),IF(E3=0,1,1+E3*G$2),IF((F3=1)*((D3/C$2)&gt;G$2),0,1-F3*G$2*D3/D$2))</f>
        <v>1</v>
      </c>
      <c r="H3" s="36">
        <f>G3</f>
        <v>1</v>
      </c>
      <c r="I3" s="22">
        <f>I2*H2/A2</f>
        <v>57.150848388671875</v>
      </c>
      <c r="J3" s="29">
        <f aca="true" t="shared" si="1" ref="J3:J34">1-(D3=0)*(E3=0)</f>
        <v>0</v>
      </c>
      <c r="K3" s="29">
        <v>1</v>
      </c>
      <c r="L3" s="29">
        <f aca="true" t="shared" si="2" ref="L3:L34">D3-E3</f>
        <v>0</v>
      </c>
      <c r="M3" s="29"/>
      <c r="N3" s="29"/>
    </row>
    <row r="4" spans="1:14" ht="26.25" thickBot="1">
      <c r="A4" s="37" t="s">
        <v>1</v>
      </c>
      <c r="B4" s="28" t="s">
        <v>17</v>
      </c>
      <c r="C4" s="28" t="s">
        <v>20</v>
      </c>
      <c r="D4" s="28">
        <v>0</v>
      </c>
      <c r="E4" s="28">
        <v>0</v>
      </c>
      <c r="F4" s="38">
        <f aca="true" t="shared" si="3" ref="F4:F67">IF((D4+E4)&gt;0,D4/(D4+E4),0)</f>
        <v>0</v>
      </c>
      <c r="G4" s="39">
        <f t="shared" si="0"/>
        <v>1</v>
      </c>
      <c r="H4" s="40">
        <f>H3+G4</f>
        <v>2</v>
      </c>
      <c r="I4" s="21">
        <f>COUNTIF(H3:H1037,"&lt;"&amp;I3)+3</f>
        <v>60</v>
      </c>
      <c r="J4" s="30">
        <f t="shared" si="1"/>
        <v>0</v>
      </c>
      <c r="K4" s="30">
        <f aca="true" t="shared" si="4" ref="K4:K35">K3+1</f>
        <v>2</v>
      </c>
      <c r="L4" s="30">
        <f t="shared" si="2"/>
        <v>0</v>
      </c>
      <c r="M4" s="30"/>
      <c r="N4" s="30"/>
    </row>
    <row r="5" spans="1:14" ht="26.25" thickBot="1">
      <c r="A5" s="37" t="s">
        <v>4</v>
      </c>
      <c r="B5" s="28" t="s">
        <v>3</v>
      </c>
      <c r="C5" s="28" t="s">
        <v>21</v>
      </c>
      <c r="D5" s="28">
        <v>0</v>
      </c>
      <c r="E5" s="28">
        <v>0</v>
      </c>
      <c r="F5" s="38">
        <f t="shared" si="3"/>
        <v>0</v>
      </c>
      <c r="G5" s="39">
        <f t="shared" si="0"/>
        <v>1</v>
      </c>
      <c r="H5" s="40">
        <f aca="true" t="shared" si="5" ref="H5:H68">H4+G5</f>
        <v>3</v>
      </c>
      <c r="I5" s="21"/>
      <c r="J5" s="30">
        <f t="shared" si="1"/>
        <v>0</v>
      </c>
      <c r="K5" s="30">
        <f t="shared" si="4"/>
        <v>3</v>
      </c>
      <c r="L5" s="30">
        <f t="shared" si="2"/>
        <v>0</v>
      </c>
      <c r="M5" s="30"/>
      <c r="N5" s="30"/>
    </row>
    <row r="6" spans="1:14" ht="26.25" thickBot="1">
      <c r="A6" s="37" t="s">
        <v>5</v>
      </c>
      <c r="B6" s="28" t="s">
        <v>183</v>
      </c>
      <c r="C6" s="28" t="s">
        <v>22</v>
      </c>
      <c r="D6" s="28">
        <v>0</v>
      </c>
      <c r="E6" s="28">
        <v>0</v>
      </c>
      <c r="F6" s="38">
        <f t="shared" si="3"/>
        <v>0</v>
      </c>
      <c r="G6" s="39">
        <f t="shared" si="0"/>
        <v>1</v>
      </c>
      <c r="H6" s="40">
        <f t="shared" si="5"/>
        <v>4</v>
      </c>
      <c r="I6" s="25">
        <f>MIN(G3:G10037)</f>
        <v>1</v>
      </c>
      <c r="J6" s="30">
        <f t="shared" si="1"/>
        <v>0</v>
      </c>
      <c r="K6" s="30">
        <f t="shared" si="4"/>
        <v>4</v>
      </c>
      <c r="L6" s="30">
        <f t="shared" si="2"/>
        <v>0</v>
      </c>
      <c r="M6" s="30"/>
      <c r="N6" s="30"/>
    </row>
    <row r="7" spans="1:14" ht="26.25" thickBot="1">
      <c r="A7" s="37" t="s">
        <v>9</v>
      </c>
      <c r="B7" s="28" t="s">
        <v>6</v>
      </c>
      <c r="C7" s="28" t="s">
        <v>23</v>
      </c>
      <c r="D7" s="28">
        <v>0</v>
      </c>
      <c r="E7" s="28">
        <v>0</v>
      </c>
      <c r="F7" s="38">
        <f t="shared" si="3"/>
        <v>0</v>
      </c>
      <c r="G7" s="39">
        <f t="shared" si="0"/>
        <v>1</v>
      </c>
      <c r="H7" s="40">
        <f t="shared" si="5"/>
        <v>5</v>
      </c>
      <c r="I7" s="23">
        <f>MAX(G3:G10037)</f>
        <v>1</v>
      </c>
      <c r="J7" s="30">
        <f t="shared" si="1"/>
        <v>0</v>
      </c>
      <c r="K7" s="30">
        <f t="shared" si="4"/>
        <v>5</v>
      </c>
      <c r="L7" s="30">
        <f t="shared" si="2"/>
        <v>0</v>
      </c>
      <c r="M7" s="30"/>
      <c r="N7" s="30"/>
    </row>
    <row r="8" spans="1:14" ht="26.25" thickBot="1">
      <c r="A8" s="37" t="s">
        <v>10</v>
      </c>
      <c r="B8" s="28" t="s">
        <v>7</v>
      </c>
      <c r="C8" s="28" t="s">
        <v>24</v>
      </c>
      <c r="D8" s="28">
        <v>0</v>
      </c>
      <c r="E8" s="28">
        <v>0</v>
      </c>
      <c r="F8" s="38">
        <f t="shared" si="3"/>
        <v>0</v>
      </c>
      <c r="G8" s="39">
        <f t="shared" si="0"/>
        <v>1</v>
      </c>
      <c r="H8" s="40">
        <f t="shared" si="5"/>
        <v>6</v>
      </c>
      <c r="I8" s="46"/>
      <c r="J8" s="30">
        <f t="shared" si="1"/>
        <v>0</v>
      </c>
      <c r="K8" s="30">
        <f t="shared" si="4"/>
        <v>6</v>
      </c>
      <c r="L8" s="30">
        <f t="shared" si="2"/>
        <v>0</v>
      </c>
      <c r="M8" s="30"/>
      <c r="N8" s="30"/>
    </row>
    <row r="9" spans="1:14" ht="26.25" thickBot="1">
      <c r="A9" s="37" t="s">
        <v>11</v>
      </c>
      <c r="B9" s="28" t="s">
        <v>18</v>
      </c>
      <c r="C9" s="28" t="s">
        <v>25</v>
      </c>
      <c r="D9" s="28">
        <v>0</v>
      </c>
      <c r="E9" s="28">
        <v>0</v>
      </c>
      <c r="F9" s="38">
        <f t="shared" si="3"/>
        <v>0</v>
      </c>
      <c r="G9" s="39">
        <f t="shared" si="0"/>
        <v>1</v>
      </c>
      <c r="H9" s="40">
        <f t="shared" si="5"/>
        <v>7</v>
      </c>
      <c r="I9" s="26">
        <f>I6/H2</f>
        <v>0.0038461538461538464</v>
      </c>
      <c r="J9" s="30">
        <f t="shared" si="1"/>
        <v>0</v>
      </c>
      <c r="K9" s="30">
        <f t="shared" si="4"/>
        <v>7</v>
      </c>
      <c r="L9" s="30">
        <f t="shared" si="2"/>
        <v>0</v>
      </c>
      <c r="M9" s="30"/>
      <c r="N9" s="30"/>
    </row>
    <row r="10" spans="1:14" ht="26.25" thickBot="1">
      <c r="A10" s="37" t="s">
        <v>12</v>
      </c>
      <c r="B10" s="28" t="s">
        <v>8</v>
      </c>
      <c r="C10" s="28" t="s">
        <v>26</v>
      </c>
      <c r="D10" s="28">
        <v>0</v>
      </c>
      <c r="E10" s="28">
        <v>0</v>
      </c>
      <c r="F10" s="38">
        <f t="shared" si="3"/>
        <v>0</v>
      </c>
      <c r="G10" s="39">
        <f t="shared" si="0"/>
        <v>1</v>
      </c>
      <c r="H10" s="40">
        <f t="shared" si="5"/>
        <v>8</v>
      </c>
      <c r="I10" s="26">
        <f>I7/H2</f>
        <v>0.0038461538461538464</v>
      </c>
      <c r="J10" s="30">
        <f t="shared" si="1"/>
        <v>0</v>
      </c>
      <c r="K10" s="30">
        <f t="shared" si="4"/>
        <v>8</v>
      </c>
      <c r="L10" s="30">
        <f t="shared" si="2"/>
        <v>0</v>
      </c>
      <c r="M10" s="30"/>
      <c r="N10" s="30"/>
    </row>
    <row r="11" spans="1:14" ht="26.25" thickBot="1">
      <c r="A11" s="37" t="s">
        <v>14</v>
      </c>
      <c r="B11" s="28" t="s">
        <v>13</v>
      </c>
      <c r="C11" s="28" t="s">
        <v>27</v>
      </c>
      <c r="D11" s="28">
        <v>0</v>
      </c>
      <c r="E11" s="28">
        <v>0</v>
      </c>
      <c r="F11" s="38">
        <f t="shared" si="3"/>
        <v>0</v>
      </c>
      <c r="G11" s="39">
        <f t="shared" si="0"/>
        <v>1</v>
      </c>
      <c r="H11" s="40">
        <f t="shared" si="5"/>
        <v>9</v>
      </c>
      <c r="I11" s="46"/>
      <c r="J11" s="30">
        <f t="shared" si="1"/>
        <v>0</v>
      </c>
      <c r="K11" s="30">
        <f t="shared" si="4"/>
        <v>9</v>
      </c>
      <c r="L11" s="30">
        <f t="shared" si="2"/>
        <v>0</v>
      </c>
      <c r="M11" s="30"/>
      <c r="N11" s="30"/>
    </row>
    <row r="12" spans="1:14" ht="26.25" thickBot="1">
      <c r="A12" s="37" t="s">
        <v>16</v>
      </c>
      <c r="B12" s="28" t="s">
        <v>15</v>
      </c>
      <c r="C12" s="28" t="s">
        <v>28</v>
      </c>
      <c r="D12" s="28">
        <v>0</v>
      </c>
      <c r="E12" s="28">
        <v>0</v>
      </c>
      <c r="F12" s="38">
        <f t="shared" si="3"/>
        <v>0</v>
      </c>
      <c r="G12" s="39">
        <f t="shared" si="0"/>
        <v>1</v>
      </c>
      <c r="H12" s="40">
        <f t="shared" si="5"/>
        <v>10</v>
      </c>
      <c r="I12" s="27">
        <f>A2-J2</f>
        <v>260</v>
      </c>
      <c r="J12" s="30">
        <f t="shared" si="1"/>
        <v>0</v>
      </c>
      <c r="K12" s="30">
        <f t="shared" si="4"/>
        <v>10</v>
      </c>
      <c r="L12" s="30">
        <f t="shared" si="2"/>
        <v>0</v>
      </c>
      <c r="M12" s="30"/>
      <c r="N12" s="30"/>
    </row>
    <row r="13" spans="1:14" ht="25.5">
      <c r="A13" s="37" t="s">
        <v>29</v>
      </c>
      <c r="B13" s="28" t="s">
        <v>30</v>
      </c>
      <c r="C13" s="28" t="s">
        <v>31</v>
      </c>
      <c r="D13" s="28">
        <v>0</v>
      </c>
      <c r="E13" s="28">
        <v>0</v>
      </c>
      <c r="F13" s="38">
        <f t="shared" si="3"/>
        <v>0</v>
      </c>
      <c r="G13" s="39">
        <f t="shared" si="0"/>
        <v>1</v>
      </c>
      <c r="H13" s="40">
        <f t="shared" si="5"/>
        <v>11</v>
      </c>
      <c r="I13" s="46"/>
      <c r="J13" s="30">
        <f t="shared" si="1"/>
        <v>0</v>
      </c>
      <c r="K13" s="30">
        <f t="shared" si="4"/>
        <v>11</v>
      </c>
      <c r="L13" s="30">
        <f t="shared" si="2"/>
        <v>0</v>
      </c>
      <c r="M13" s="30"/>
      <c r="N13" s="30"/>
    </row>
    <row r="14" spans="1:14" ht="25.5">
      <c r="A14" s="37" t="s">
        <v>32</v>
      </c>
      <c r="B14" s="28" t="s">
        <v>33</v>
      </c>
      <c r="C14" s="28" t="s">
        <v>34</v>
      </c>
      <c r="D14" s="28">
        <v>0</v>
      </c>
      <c r="E14" s="28">
        <v>0</v>
      </c>
      <c r="F14" s="38">
        <f t="shared" si="3"/>
        <v>0</v>
      </c>
      <c r="G14" s="39">
        <f t="shared" si="0"/>
        <v>1</v>
      </c>
      <c r="H14" s="40">
        <f t="shared" si="5"/>
        <v>12</v>
      </c>
      <c r="I14" s="46"/>
      <c r="J14" s="30">
        <f t="shared" si="1"/>
        <v>0</v>
      </c>
      <c r="K14" s="30">
        <f t="shared" si="4"/>
        <v>12</v>
      </c>
      <c r="L14" s="30">
        <f t="shared" si="2"/>
        <v>0</v>
      </c>
      <c r="M14" s="30"/>
      <c r="N14" s="30"/>
    </row>
    <row r="15" spans="1:14" ht="25.5">
      <c r="A15" s="37" t="s">
        <v>35</v>
      </c>
      <c r="B15" s="28" t="s">
        <v>36</v>
      </c>
      <c r="C15" s="28" t="s">
        <v>37</v>
      </c>
      <c r="D15" s="28">
        <v>0</v>
      </c>
      <c r="E15" s="28">
        <v>0</v>
      </c>
      <c r="F15" s="38">
        <f t="shared" si="3"/>
        <v>0</v>
      </c>
      <c r="G15" s="39">
        <f t="shared" si="0"/>
        <v>1</v>
      </c>
      <c r="H15" s="40">
        <f t="shared" si="5"/>
        <v>13</v>
      </c>
      <c r="I15" s="46"/>
      <c r="J15" s="30">
        <f t="shared" si="1"/>
        <v>0</v>
      </c>
      <c r="K15" s="30">
        <f t="shared" si="4"/>
        <v>13</v>
      </c>
      <c r="L15" s="30">
        <f t="shared" si="2"/>
        <v>0</v>
      </c>
      <c r="M15" s="30"/>
      <c r="N15" s="30"/>
    </row>
    <row r="16" spans="1:14" ht="25.5">
      <c r="A16" s="37" t="s">
        <v>38</v>
      </c>
      <c r="B16" s="28" t="s">
        <v>39</v>
      </c>
      <c r="C16" s="28" t="s">
        <v>40</v>
      </c>
      <c r="D16" s="28">
        <v>0</v>
      </c>
      <c r="E16" s="28">
        <v>0</v>
      </c>
      <c r="F16" s="38">
        <f t="shared" si="3"/>
        <v>0</v>
      </c>
      <c r="G16" s="39">
        <f t="shared" si="0"/>
        <v>1</v>
      </c>
      <c r="H16" s="40">
        <f t="shared" si="5"/>
        <v>14</v>
      </c>
      <c r="I16" s="46"/>
      <c r="J16" s="30">
        <f t="shared" si="1"/>
        <v>0</v>
      </c>
      <c r="K16" s="30">
        <f t="shared" si="4"/>
        <v>14</v>
      </c>
      <c r="L16" s="30">
        <f t="shared" si="2"/>
        <v>0</v>
      </c>
      <c r="M16" s="30"/>
      <c r="N16" s="30"/>
    </row>
    <row r="17" spans="1:14" ht="25.5">
      <c r="A17" s="37" t="s">
        <v>41</v>
      </c>
      <c r="B17" s="28" t="s">
        <v>42</v>
      </c>
      <c r="C17" s="28" t="s">
        <v>55</v>
      </c>
      <c r="D17" s="28">
        <v>0</v>
      </c>
      <c r="E17" s="28">
        <v>0</v>
      </c>
      <c r="F17" s="38">
        <f t="shared" si="3"/>
        <v>0</v>
      </c>
      <c r="G17" s="39">
        <f t="shared" si="0"/>
        <v>1</v>
      </c>
      <c r="H17" s="40">
        <f t="shared" si="5"/>
        <v>15</v>
      </c>
      <c r="I17" s="46"/>
      <c r="J17" s="30">
        <f t="shared" si="1"/>
        <v>0</v>
      </c>
      <c r="K17" s="30">
        <f t="shared" si="4"/>
        <v>15</v>
      </c>
      <c r="L17" s="30">
        <f t="shared" si="2"/>
        <v>0</v>
      </c>
      <c r="M17" s="30"/>
      <c r="N17" s="30"/>
    </row>
    <row r="18" spans="1:14" ht="25.5">
      <c r="A18" s="37" t="s">
        <v>43</v>
      </c>
      <c r="B18" s="28" t="s">
        <v>44</v>
      </c>
      <c r="C18" s="28" t="s">
        <v>56</v>
      </c>
      <c r="D18" s="28">
        <v>0</v>
      </c>
      <c r="E18" s="28">
        <v>0</v>
      </c>
      <c r="F18" s="38">
        <f t="shared" si="3"/>
        <v>0</v>
      </c>
      <c r="G18" s="39">
        <f t="shared" si="0"/>
        <v>1</v>
      </c>
      <c r="H18" s="40">
        <f t="shared" si="5"/>
        <v>16</v>
      </c>
      <c r="I18" s="46"/>
      <c r="J18" s="30">
        <f t="shared" si="1"/>
        <v>0</v>
      </c>
      <c r="K18" s="30">
        <f t="shared" si="4"/>
        <v>16</v>
      </c>
      <c r="L18" s="30">
        <f t="shared" si="2"/>
        <v>0</v>
      </c>
      <c r="M18" s="30"/>
      <c r="N18" s="30"/>
    </row>
    <row r="19" spans="1:14" ht="25.5">
      <c r="A19" s="37" t="s">
        <v>46</v>
      </c>
      <c r="B19" s="28" t="s">
        <v>45</v>
      </c>
      <c r="C19" s="28" t="s">
        <v>142</v>
      </c>
      <c r="D19" s="28">
        <v>0</v>
      </c>
      <c r="E19" s="28">
        <v>0</v>
      </c>
      <c r="F19" s="38">
        <f t="shared" si="3"/>
        <v>0</v>
      </c>
      <c r="G19" s="39">
        <f t="shared" si="0"/>
        <v>1</v>
      </c>
      <c r="H19" s="40">
        <f t="shared" si="5"/>
        <v>17</v>
      </c>
      <c r="I19" s="46"/>
      <c r="J19" s="30">
        <f t="shared" si="1"/>
        <v>0</v>
      </c>
      <c r="K19" s="30">
        <f t="shared" si="4"/>
        <v>17</v>
      </c>
      <c r="L19" s="30">
        <f t="shared" si="2"/>
        <v>0</v>
      </c>
      <c r="M19" s="30"/>
      <c r="N19" s="30"/>
    </row>
    <row r="20" spans="1:14" ht="25.5">
      <c r="A20" s="37" t="s">
        <v>47</v>
      </c>
      <c r="B20" s="28" t="s">
        <v>48</v>
      </c>
      <c r="C20" s="28" t="s">
        <v>143</v>
      </c>
      <c r="D20" s="28">
        <v>0</v>
      </c>
      <c r="E20" s="28">
        <v>0</v>
      </c>
      <c r="F20" s="38">
        <f t="shared" si="3"/>
        <v>0</v>
      </c>
      <c r="G20" s="39">
        <f t="shared" si="0"/>
        <v>1</v>
      </c>
      <c r="H20" s="40">
        <f t="shared" si="5"/>
        <v>18</v>
      </c>
      <c r="I20" s="46"/>
      <c r="J20" s="30">
        <f t="shared" si="1"/>
        <v>0</v>
      </c>
      <c r="K20" s="30">
        <f t="shared" si="4"/>
        <v>18</v>
      </c>
      <c r="L20" s="30">
        <f t="shared" si="2"/>
        <v>0</v>
      </c>
      <c r="M20" s="30"/>
      <c r="N20" s="30"/>
    </row>
    <row r="21" spans="1:14" ht="25.5">
      <c r="A21" s="37" t="s">
        <v>50</v>
      </c>
      <c r="B21" s="28" t="s">
        <v>49</v>
      </c>
      <c r="C21" s="28" t="s">
        <v>146</v>
      </c>
      <c r="D21" s="28">
        <v>0</v>
      </c>
      <c r="E21" s="28">
        <v>0</v>
      </c>
      <c r="F21" s="38">
        <f t="shared" si="3"/>
        <v>0</v>
      </c>
      <c r="G21" s="39">
        <f t="shared" si="0"/>
        <v>1</v>
      </c>
      <c r="H21" s="40">
        <f t="shared" si="5"/>
        <v>19</v>
      </c>
      <c r="I21" s="46"/>
      <c r="J21" s="30">
        <f t="shared" si="1"/>
        <v>0</v>
      </c>
      <c r="K21" s="30">
        <f t="shared" si="4"/>
        <v>19</v>
      </c>
      <c r="L21" s="30">
        <f t="shared" si="2"/>
        <v>0</v>
      </c>
      <c r="M21" s="30"/>
      <c r="N21" s="30"/>
    </row>
    <row r="22" spans="1:14" ht="25.5">
      <c r="A22" s="37" t="s">
        <v>52</v>
      </c>
      <c r="B22" s="28" t="s">
        <v>51</v>
      </c>
      <c r="C22" s="28" t="s">
        <v>144</v>
      </c>
      <c r="D22" s="28">
        <v>0</v>
      </c>
      <c r="E22" s="28">
        <v>0</v>
      </c>
      <c r="F22" s="38">
        <f t="shared" si="3"/>
        <v>0</v>
      </c>
      <c r="G22" s="39">
        <f t="shared" si="0"/>
        <v>1</v>
      </c>
      <c r="H22" s="40">
        <f t="shared" si="5"/>
        <v>20</v>
      </c>
      <c r="I22" s="46"/>
      <c r="J22" s="30">
        <f t="shared" si="1"/>
        <v>0</v>
      </c>
      <c r="K22" s="30">
        <f t="shared" si="4"/>
        <v>20</v>
      </c>
      <c r="L22" s="30">
        <f t="shared" si="2"/>
        <v>0</v>
      </c>
      <c r="M22" s="30"/>
      <c r="N22" s="30"/>
    </row>
    <row r="23" spans="1:14" ht="25.5">
      <c r="A23" s="37" t="s">
        <v>53</v>
      </c>
      <c r="B23" s="28" t="s">
        <v>54</v>
      </c>
      <c r="C23" s="28" t="s">
        <v>147</v>
      </c>
      <c r="D23" s="28">
        <v>0</v>
      </c>
      <c r="E23" s="28">
        <v>0</v>
      </c>
      <c r="F23" s="38">
        <f t="shared" si="3"/>
        <v>0</v>
      </c>
      <c r="G23" s="39">
        <f t="shared" si="0"/>
        <v>1</v>
      </c>
      <c r="H23" s="40">
        <f t="shared" si="5"/>
        <v>21</v>
      </c>
      <c r="I23" s="46"/>
      <c r="J23" s="30">
        <f t="shared" si="1"/>
        <v>0</v>
      </c>
      <c r="K23" s="30">
        <f t="shared" si="4"/>
        <v>21</v>
      </c>
      <c r="L23" s="30">
        <f t="shared" si="2"/>
        <v>0</v>
      </c>
      <c r="M23" s="30"/>
      <c r="N23" s="30"/>
    </row>
    <row r="24" spans="1:14" ht="25.5">
      <c r="A24" s="37" t="s">
        <v>59</v>
      </c>
      <c r="B24" s="28" t="s">
        <v>60</v>
      </c>
      <c r="C24" s="28" t="s">
        <v>307</v>
      </c>
      <c r="D24" s="28">
        <v>0</v>
      </c>
      <c r="E24" s="28">
        <v>0</v>
      </c>
      <c r="F24" s="38">
        <f t="shared" si="3"/>
        <v>0</v>
      </c>
      <c r="G24" s="39">
        <f t="shared" si="0"/>
        <v>1</v>
      </c>
      <c r="H24" s="40">
        <f t="shared" si="5"/>
        <v>22</v>
      </c>
      <c r="I24" s="46"/>
      <c r="J24" s="30">
        <f t="shared" si="1"/>
        <v>0</v>
      </c>
      <c r="K24" s="30">
        <f t="shared" si="4"/>
        <v>22</v>
      </c>
      <c r="L24" s="30">
        <f t="shared" si="2"/>
        <v>0</v>
      </c>
      <c r="M24" s="30"/>
      <c r="N24" s="30"/>
    </row>
    <row r="25" spans="1:14" ht="25.5">
      <c r="A25" s="37" t="s">
        <v>73</v>
      </c>
      <c r="B25" s="28" t="s">
        <v>71</v>
      </c>
      <c r="C25" s="28" t="s">
        <v>88</v>
      </c>
      <c r="D25" s="28">
        <v>0</v>
      </c>
      <c r="E25" s="28">
        <v>0</v>
      </c>
      <c r="F25" s="38">
        <f t="shared" si="3"/>
        <v>0</v>
      </c>
      <c r="G25" s="39">
        <f t="shared" si="0"/>
        <v>1</v>
      </c>
      <c r="H25" s="40">
        <f t="shared" si="5"/>
        <v>23</v>
      </c>
      <c r="I25" s="46"/>
      <c r="J25" s="30">
        <f t="shared" si="1"/>
        <v>0</v>
      </c>
      <c r="K25" s="30">
        <f t="shared" si="4"/>
        <v>23</v>
      </c>
      <c r="L25" s="30">
        <f t="shared" si="2"/>
        <v>0</v>
      </c>
      <c r="M25" s="30"/>
      <c r="N25" s="30"/>
    </row>
    <row r="26" spans="1:14" ht="25.5">
      <c r="A26" s="37" t="s">
        <v>74</v>
      </c>
      <c r="B26" s="28" t="s">
        <v>72</v>
      </c>
      <c r="C26" s="28" t="s">
        <v>89</v>
      </c>
      <c r="D26" s="28">
        <v>0</v>
      </c>
      <c r="E26" s="28">
        <v>0</v>
      </c>
      <c r="F26" s="38">
        <f t="shared" si="3"/>
        <v>0</v>
      </c>
      <c r="G26" s="39">
        <f t="shared" si="0"/>
        <v>1</v>
      </c>
      <c r="H26" s="40">
        <f t="shared" si="5"/>
        <v>24</v>
      </c>
      <c r="I26" s="46"/>
      <c r="J26" s="30">
        <f t="shared" si="1"/>
        <v>0</v>
      </c>
      <c r="K26" s="30">
        <f t="shared" si="4"/>
        <v>24</v>
      </c>
      <c r="L26" s="30">
        <f t="shared" si="2"/>
        <v>0</v>
      </c>
      <c r="M26" s="30"/>
      <c r="N26" s="30"/>
    </row>
    <row r="27" spans="1:14" ht="25.5">
      <c r="A27" s="37" t="s">
        <v>104</v>
      </c>
      <c r="B27" s="28" t="s">
        <v>75</v>
      </c>
      <c r="C27" s="28" t="s">
        <v>90</v>
      </c>
      <c r="D27" s="28">
        <v>0</v>
      </c>
      <c r="E27" s="28">
        <v>0</v>
      </c>
      <c r="F27" s="38">
        <f t="shared" si="3"/>
        <v>0</v>
      </c>
      <c r="G27" s="39">
        <f t="shared" si="0"/>
        <v>1</v>
      </c>
      <c r="H27" s="40">
        <f t="shared" si="5"/>
        <v>25</v>
      </c>
      <c r="I27" s="46"/>
      <c r="J27" s="30">
        <f t="shared" si="1"/>
        <v>0</v>
      </c>
      <c r="K27" s="30">
        <f t="shared" si="4"/>
        <v>25</v>
      </c>
      <c r="L27" s="30">
        <f t="shared" si="2"/>
        <v>0</v>
      </c>
      <c r="M27" s="30"/>
      <c r="N27" s="30"/>
    </row>
    <row r="28" spans="1:14" ht="25.5">
      <c r="A28" s="37" t="s">
        <v>105</v>
      </c>
      <c r="B28" s="28" t="s">
        <v>78</v>
      </c>
      <c r="C28" s="28" t="s">
        <v>94</v>
      </c>
      <c r="D28" s="28">
        <v>0</v>
      </c>
      <c r="E28" s="28">
        <v>0</v>
      </c>
      <c r="F28" s="38">
        <f t="shared" si="3"/>
        <v>0</v>
      </c>
      <c r="G28" s="39">
        <f t="shared" si="0"/>
        <v>1</v>
      </c>
      <c r="H28" s="40">
        <f t="shared" si="5"/>
        <v>26</v>
      </c>
      <c r="I28" s="46"/>
      <c r="J28" s="30">
        <f t="shared" si="1"/>
        <v>0</v>
      </c>
      <c r="K28" s="30">
        <f t="shared" si="4"/>
        <v>26</v>
      </c>
      <c r="L28" s="30">
        <f t="shared" si="2"/>
        <v>0</v>
      </c>
      <c r="M28" s="30"/>
      <c r="N28" s="30"/>
    </row>
    <row r="29" spans="1:14" ht="25.5">
      <c r="A29" s="37" t="s">
        <v>106</v>
      </c>
      <c r="B29" s="28" t="s">
        <v>77</v>
      </c>
      <c r="C29" s="28" t="s">
        <v>91</v>
      </c>
      <c r="D29" s="28">
        <v>0</v>
      </c>
      <c r="E29" s="28">
        <v>0</v>
      </c>
      <c r="F29" s="38">
        <f t="shared" si="3"/>
        <v>0</v>
      </c>
      <c r="G29" s="39">
        <f t="shared" si="0"/>
        <v>1</v>
      </c>
      <c r="H29" s="40">
        <f t="shared" si="5"/>
        <v>27</v>
      </c>
      <c r="I29" s="46"/>
      <c r="J29" s="30">
        <f t="shared" si="1"/>
        <v>0</v>
      </c>
      <c r="K29" s="30">
        <f t="shared" si="4"/>
        <v>27</v>
      </c>
      <c r="L29" s="30">
        <f t="shared" si="2"/>
        <v>0</v>
      </c>
      <c r="M29" s="30"/>
      <c r="N29" s="30"/>
    </row>
    <row r="30" spans="1:14" ht="25.5">
      <c r="A30" s="37" t="s">
        <v>107</v>
      </c>
      <c r="B30" s="28" t="s">
        <v>76</v>
      </c>
      <c r="C30" s="28" t="s">
        <v>92</v>
      </c>
      <c r="D30" s="28">
        <v>0</v>
      </c>
      <c r="E30" s="28">
        <v>0</v>
      </c>
      <c r="F30" s="38">
        <f t="shared" si="3"/>
        <v>0</v>
      </c>
      <c r="G30" s="39">
        <f t="shared" si="0"/>
        <v>1</v>
      </c>
      <c r="H30" s="40">
        <f t="shared" si="5"/>
        <v>28</v>
      </c>
      <c r="I30" s="46"/>
      <c r="J30" s="30">
        <f t="shared" si="1"/>
        <v>0</v>
      </c>
      <c r="K30" s="30">
        <f t="shared" si="4"/>
        <v>28</v>
      </c>
      <c r="L30" s="30">
        <f t="shared" si="2"/>
        <v>0</v>
      </c>
      <c r="M30" s="30"/>
      <c r="N30" s="30"/>
    </row>
    <row r="31" spans="1:14" ht="25.5">
      <c r="A31" s="37" t="s">
        <v>108</v>
      </c>
      <c r="B31" s="28" t="s">
        <v>79</v>
      </c>
      <c r="C31" s="28" t="s">
        <v>95</v>
      </c>
      <c r="D31" s="28">
        <v>0</v>
      </c>
      <c r="E31" s="28">
        <v>0</v>
      </c>
      <c r="F31" s="38">
        <f t="shared" si="3"/>
        <v>0</v>
      </c>
      <c r="G31" s="39">
        <f t="shared" si="0"/>
        <v>1</v>
      </c>
      <c r="H31" s="40">
        <f t="shared" si="5"/>
        <v>29</v>
      </c>
      <c r="I31" s="46"/>
      <c r="J31" s="30">
        <f t="shared" si="1"/>
        <v>0</v>
      </c>
      <c r="K31" s="30">
        <f t="shared" si="4"/>
        <v>29</v>
      </c>
      <c r="L31" s="30">
        <f t="shared" si="2"/>
        <v>0</v>
      </c>
      <c r="M31" s="30"/>
      <c r="N31" s="30"/>
    </row>
    <row r="32" spans="1:14" ht="25.5">
      <c r="A32" s="37" t="s">
        <v>109</v>
      </c>
      <c r="B32" s="28" t="s">
        <v>80</v>
      </c>
      <c r="C32" s="28" t="s">
        <v>96</v>
      </c>
      <c r="D32" s="28">
        <v>0</v>
      </c>
      <c r="E32" s="28">
        <v>0</v>
      </c>
      <c r="F32" s="38">
        <f t="shared" si="3"/>
        <v>0</v>
      </c>
      <c r="G32" s="39">
        <f t="shared" si="0"/>
        <v>1</v>
      </c>
      <c r="H32" s="40">
        <f t="shared" si="5"/>
        <v>30</v>
      </c>
      <c r="I32" s="46"/>
      <c r="J32" s="30">
        <f t="shared" si="1"/>
        <v>0</v>
      </c>
      <c r="K32" s="30">
        <f t="shared" si="4"/>
        <v>30</v>
      </c>
      <c r="L32" s="30">
        <f t="shared" si="2"/>
        <v>0</v>
      </c>
      <c r="M32" s="30"/>
      <c r="N32" s="30"/>
    </row>
    <row r="33" spans="1:14" ht="25.5">
      <c r="A33" s="37" t="s">
        <v>110</v>
      </c>
      <c r="B33" s="28" t="s">
        <v>81</v>
      </c>
      <c r="C33" s="28" t="s">
        <v>97</v>
      </c>
      <c r="D33" s="28">
        <v>0</v>
      </c>
      <c r="E33" s="28">
        <v>0</v>
      </c>
      <c r="F33" s="38">
        <f t="shared" si="3"/>
        <v>0</v>
      </c>
      <c r="G33" s="39">
        <f t="shared" si="0"/>
        <v>1</v>
      </c>
      <c r="H33" s="40">
        <f t="shared" si="5"/>
        <v>31</v>
      </c>
      <c r="I33" s="46"/>
      <c r="J33" s="30">
        <f t="shared" si="1"/>
        <v>0</v>
      </c>
      <c r="K33" s="30">
        <f t="shared" si="4"/>
        <v>31</v>
      </c>
      <c r="L33" s="30">
        <f t="shared" si="2"/>
        <v>0</v>
      </c>
      <c r="M33" s="30"/>
      <c r="N33" s="30"/>
    </row>
    <row r="34" spans="1:14" ht="25.5">
      <c r="A34" s="37" t="s">
        <v>111</v>
      </c>
      <c r="B34" s="28" t="s">
        <v>82</v>
      </c>
      <c r="C34" s="28" t="s">
        <v>98</v>
      </c>
      <c r="D34" s="28">
        <v>0</v>
      </c>
      <c r="E34" s="28">
        <v>0</v>
      </c>
      <c r="F34" s="38">
        <f t="shared" si="3"/>
        <v>0</v>
      </c>
      <c r="G34" s="39">
        <f t="shared" si="0"/>
        <v>1</v>
      </c>
      <c r="H34" s="40">
        <f t="shared" si="5"/>
        <v>32</v>
      </c>
      <c r="I34" s="46"/>
      <c r="J34" s="30">
        <f t="shared" si="1"/>
        <v>0</v>
      </c>
      <c r="K34" s="30">
        <f t="shared" si="4"/>
        <v>32</v>
      </c>
      <c r="L34" s="30">
        <f t="shared" si="2"/>
        <v>0</v>
      </c>
      <c r="M34" s="30"/>
      <c r="N34" s="30"/>
    </row>
    <row r="35" spans="1:14" ht="25.5">
      <c r="A35" s="37" t="s">
        <v>112</v>
      </c>
      <c r="B35" s="28" t="s">
        <v>83</v>
      </c>
      <c r="C35" s="28" t="s">
        <v>99</v>
      </c>
      <c r="D35" s="28">
        <v>0</v>
      </c>
      <c r="E35" s="28">
        <v>0</v>
      </c>
      <c r="F35" s="38">
        <f t="shared" si="3"/>
        <v>0</v>
      </c>
      <c r="G35" s="39">
        <f aca="true" t="shared" si="6" ref="G35:G66">IF((F35=0),IF(E35=0,1,1+E35*G$2),IF((F35=1)*((D35/C$2)&gt;G$2),0,1-F35*G$2*D35/D$2))</f>
        <v>1</v>
      </c>
      <c r="H35" s="40">
        <f t="shared" si="5"/>
        <v>33</v>
      </c>
      <c r="I35" s="46"/>
      <c r="J35" s="30">
        <f aca="true" t="shared" si="7" ref="J35:J66">1-(D35=0)*(E35=0)</f>
        <v>0</v>
      </c>
      <c r="K35" s="30">
        <f t="shared" si="4"/>
        <v>33</v>
      </c>
      <c r="L35" s="30">
        <f aca="true" t="shared" si="8" ref="L35:L66">D35-E35</f>
        <v>0</v>
      </c>
      <c r="M35" s="30"/>
      <c r="N35" s="30"/>
    </row>
    <row r="36" spans="1:14" ht="25.5">
      <c r="A36" s="37" t="s">
        <v>113</v>
      </c>
      <c r="B36" s="28" t="s">
        <v>84</v>
      </c>
      <c r="C36" s="28" t="s">
        <v>100</v>
      </c>
      <c r="D36" s="28">
        <v>0</v>
      </c>
      <c r="E36" s="28">
        <v>0</v>
      </c>
      <c r="F36" s="38">
        <f t="shared" si="3"/>
        <v>0</v>
      </c>
      <c r="G36" s="39">
        <f t="shared" si="6"/>
        <v>1</v>
      </c>
      <c r="H36" s="40">
        <f t="shared" si="5"/>
        <v>34</v>
      </c>
      <c r="I36" s="46"/>
      <c r="J36" s="30">
        <f t="shared" si="7"/>
        <v>0</v>
      </c>
      <c r="K36" s="30">
        <f aca="true" t="shared" si="9" ref="K36:K67">K35+1</f>
        <v>34</v>
      </c>
      <c r="L36" s="30">
        <f t="shared" si="8"/>
        <v>0</v>
      </c>
      <c r="M36" s="30"/>
      <c r="N36" s="30"/>
    </row>
    <row r="37" spans="1:14" ht="25.5">
      <c r="A37" s="37" t="s">
        <v>114</v>
      </c>
      <c r="B37" s="28" t="s">
        <v>85</v>
      </c>
      <c r="C37" s="28" t="s">
        <v>101</v>
      </c>
      <c r="D37" s="28">
        <v>0</v>
      </c>
      <c r="E37" s="28">
        <v>0</v>
      </c>
      <c r="F37" s="38">
        <f t="shared" si="3"/>
        <v>0</v>
      </c>
      <c r="G37" s="39">
        <f t="shared" si="6"/>
        <v>1</v>
      </c>
      <c r="H37" s="40">
        <f t="shared" si="5"/>
        <v>35</v>
      </c>
      <c r="I37" s="46"/>
      <c r="J37" s="30">
        <f t="shared" si="7"/>
        <v>0</v>
      </c>
      <c r="K37" s="30">
        <f t="shared" si="9"/>
        <v>35</v>
      </c>
      <c r="L37" s="30">
        <f t="shared" si="8"/>
        <v>0</v>
      </c>
      <c r="M37" s="30"/>
      <c r="N37" s="30"/>
    </row>
    <row r="38" spans="1:14" ht="25.5">
      <c r="A38" s="37" t="s">
        <v>115</v>
      </c>
      <c r="B38" s="28" t="s">
        <v>86</v>
      </c>
      <c r="C38" s="28" t="s">
        <v>102</v>
      </c>
      <c r="D38" s="28">
        <v>0</v>
      </c>
      <c r="E38" s="28">
        <v>0</v>
      </c>
      <c r="F38" s="38">
        <f t="shared" si="3"/>
        <v>0</v>
      </c>
      <c r="G38" s="39">
        <f t="shared" si="6"/>
        <v>1</v>
      </c>
      <c r="H38" s="40">
        <f t="shared" si="5"/>
        <v>36</v>
      </c>
      <c r="I38" s="46"/>
      <c r="J38" s="30">
        <f t="shared" si="7"/>
        <v>0</v>
      </c>
      <c r="K38" s="30">
        <f t="shared" si="9"/>
        <v>36</v>
      </c>
      <c r="L38" s="30">
        <f t="shared" si="8"/>
        <v>0</v>
      </c>
      <c r="M38" s="30"/>
      <c r="N38" s="30"/>
    </row>
    <row r="39" spans="1:14" ht="25.5">
      <c r="A39" s="37" t="s">
        <v>116</v>
      </c>
      <c r="B39" s="28" t="s">
        <v>87</v>
      </c>
      <c r="C39" s="28" t="s">
        <v>103</v>
      </c>
      <c r="D39" s="28">
        <v>0</v>
      </c>
      <c r="E39" s="28">
        <v>0</v>
      </c>
      <c r="F39" s="38">
        <f t="shared" si="3"/>
        <v>0</v>
      </c>
      <c r="G39" s="39">
        <f t="shared" si="6"/>
        <v>1</v>
      </c>
      <c r="H39" s="40">
        <f t="shared" si="5"/>
        <v>37</v>
      </c>
      <c r="I39" s="46"/>
      <c r="J39" s="30">
        <f t="shared" si="7"/>
        <v>0</v>
      </c>
      <c r="K39" s="30">
        <f t="shared" si="9"/>
        <v>37</v>
      </c>
      <c r="L39" s="30">
        <f t="shared" si="8"/>
        <v>0</v>
      </c>
      <c r="M39" s="30"/>
      <c r="N39" s="30"/>
    </row>
    <row r="40" spans="1:14" ht="25.5">
      <c r="A40" s="37" t="s">
        <v>126</v>
      </c>
      <c r="B40" s="28" t="s">
        <v>118</v>
      </c>
      <c r="C40" s="28" t="s">
        <v>135</v>
      </c>
      <c r="D40" s="28">
        <v>0</v>
      </c>
      <c r="E40" s="28">
        <v>0</v>
      </c>
      <c r="F40" s="38">
        <f t="shared" si="3"/>
        <v>0</v>
      </c>
      <c r="G40" s="39">
        <f t="shared" si="6"/>
        <v>1</v>
      </c>
      <c r="H40" s="40">
        <f t="shared" si="5"/>
        <v>38</v>
      </c>
      <c r="I40" s="46"/>
      <c r="J40" s="30">
        <f t="shared" si="7"/>
        <v>0</v>
      </c>
      <c r="K40" s="30">
        <f t="shared" si="9"/>
        <v>38</v>
      </c>
      <c r="L40" s="30">
        <f t="shared" si="8"/>
        <v>0</v>
      </c>
      <c r="M40" s="30"/>
      <c r="N40" s="30"/>
    </row>
    <row r="41" spans="1:14" ht="25.5">
      <c r="A41" s="37" t="s">
        <v>127</v>
      </c>
      <c r="B41" s="28" t="s">
        <v>117</v>
      </c>
      <c r="C41" s="28" t="s">
        <v>136</v>
      </c>
      <c r="D41" s="28">
        <v>0</v>
      </c>
      <c r="E41" s="28">
        <v>0</v>
      </c>
      <c r="F41" s="38">
        <f t="shared" si="3"/>
        <v>0</v>
      </c>
      <c r="G41" s="39">
        <f t="shared" si="6"/>
        <v>1</v>
      </c>
      <c r="H41" s="40">
        <f t="shared" si="5"/>
        <v>39</v>
      </c>
      <c r="I41" s="46"/>
      <c r="J41" s="30">
        <f t="shared" si="7"/>
        <v>0</v>
      </c>
      <c r="K41" s="30">
        <f t="shared" si="9"/>
        <v>39</v>
      </c>
      <c r="L41" s="30">
        <f t="shared" si="8"/>
        <v>0</v>
      </c>
      <c r="M41" s="30"/>
      <c r="N41" s="30"/>
    </row>
    <row r="42" spans="1:14" ht="25.5">
      <c r="A42" s="37" t="s">
        <v>128</v>
      </c>
      <c r="B42" s="28" t="s">
        <v>119</v>
      </c>
      <c r="C42" s="28" t="s">
        <v>137</v>
      </c>
      <c r="D42" s="28">
        <v>0</v>
      </c>
      <c r="E42" s="28">
        <v>0</v>
      </c>
      <c r="F42" s="38">
        <f t="shared" si="3"/>
        <v>0</v>
      </c>
      <c r="G42" s="39">
        <f t="shared" si="6"/>
        <v>1</v>
      </c>
      <c r="H42" s="40">
        <f t="shared" si="5"/>
        <v>40</v>
      </c>
      <c r="I42" s="46"/>
      <c r="J42" s="30">
        <f t="shared" si="7"/>
        <v>0</v>
      </c>
      <c r="K42" s="30">
        <f t="shared" si="9"/>
        <v>40</v>
      </c>
      <c r="L42" s="30">
        <f t="shared" si="8"/>
        <v>0</v>
      </c>
      <c r="M42" s="30"/>
      <c r="N42" s="30"/>
    </row>
    <row r="43" spans="1:14" ht="25.5">
      <c r="A43" s="37" t="s">
        <v>129</v>
      </c>
      <c r="B43" s="28" t="s">
        <v>120</v>
      </c>
      <c r="C43" s="28" t="s">
        <v>138</v>
      </c>
      <c r="D43" s="28">
        <v>0</v>
      </c>
      <c r="E43" s="28">
        <v>0</v>
      </c>
      <c r="F43" s="38">
        <f t="shared" si="3"/>
        <v>0</v>
      </c>
      <c r="G43" s="39">
        <f t="shared" si="6"/>
        <v>1</v>
      </c>
      <c r="H43" s="40">
        <f t="shared" si="5"/>
        <v>41</v>
      </c>
      <c r="I43" s="46"/>
      <c r="J43" s="30">
        <f t="shared" si="7"/>
        <v>0</v>
      </c>
      <c r="K43" s="30">
        <f t="shared" si="9"/>
        <v>41</v>
      </c>
      <c r="L43" s="30">
        <f t="shared" si="8"/>
        <v>0</v>
      </c>
      <c r="M43" s="30"/>
      <c r="N43" s="30"/>
    </row>
    <row r="44" spans="1:14" ht="25.5">
      <c r="A44" s="37" t="s">
        <v>130</v>
      </c>
      <c r="B44" s="28" t="s">
        <v>121</v>
      </c>
      <c r="C44" s="28" t="s">
        <v>139</v>
      </c>
      <c r="D44" s="28">
        <v>0</v>
      </c>
      <c r="E44" s="28">
        <v>0</v>
      </c>
      <c r="F44" s="38">
        <f t="shared" si="3"/>
        <v>0</v>
      </c>
      <c r="G44" s="39">
        <f t="shared" si="6"/>
        <v>1</v>
      </c>
      <c r="H44" s="40">
        <f t="shared" si="5"/>
        <v>42</v>
      </c>
      <c r="I44" s="46"/>
      <c r="J44" s="30">
        <f t="shared" si="7"/>
        <v>0</v>
      </c>
      <c r="K44" s="30">
        <f t="shared" si="9"/>
        <v>42</v>
      </c>
      <c r="L44" s="30">
        <f t="shared" si="8"/>
        <v>0</v>
      </c>
      <c r="M44" s="30"/>
      <c r="N44" s="30"/>
    </row>
    <row r="45" spans="1:14" ht="25.5">
      <c r="A45" s="37" t="s">
        <v>131</v>
      </c>
      <c r="B45" s="28" t="s">
        <v>122</v>
      </c>
      <c r="C45" s="28" t="s">
        <v>140</v>
      </c>
      <c r="D45" s="28">
        <v>0</v>
      </c>
      <c r="E45" s="28">
        <v>0</v>
      </c>
      <c r="F45" s="38">
        <f t="shared" si="3"/>
        <v>0</v>
      </c>
      <c r="G45" s="39">
        <f t="shared" si="6"/>
        <v>1</v>
      </c>
      <c r="H45" s="40">
        <f t="shared" si="5"/>
        <v>43</v>
      </c>
      <c r="I45" s="46"/>
      <c r="J45" s="30">
        <f t="shared" si="7"/>
        <v>0</v>
      </c>
      <c r="K45" s="30">
        <f t="shared" si="9"/>
        <v>43</v>
      </c>
      <c r="L45" s="30">
        <f t="shared" si="8"/>
        <v>0</v>
      </c>
      <c r="M45" s="30"/>
      <c r="N45" s="30"/>
    </row>
    <row r="46" spans="1:14" ht="25.5">
      <c r="A46" s="37" t="s">
        <v>132</v>
      </c>
      <c r="B46" s="28" t="s">
        <v>123</v>
      </c>
      <c r="C46" s="28" t="s">
        <v>93</v>
      </c>
      <c r="D46" s="28">
        <v>0</v>
      </c>
      <c r="E46" s="28">
        <v>0</v>
      </c>
      <c r="F46" s="38">
        <f t="shared" si="3"/>
        <v>0</v>
      </c>
      <c r="G46" s="39">
        <f t="shared" si="6"/>
        <v>1</v>
      </c>
      <c r="H46" s="40">
        <f t="shared" si="5"/>
        <v>44</v>
      </c>
      <c r="I46" s="46"/>
      <c r="J46" s="30">
        <f t="shared" si="7"/>
        <v>0</v>
      </c>
      <c r="K46" s="30">
        <f t="shared" si="9"/>
        <v>44</v>
      </c>
      <c r="L46" s="30">
        <f t="shared" si="8"/>
        <v>0</v>
      </c>
      <c r="M46" s="30"/>
      <c r="N46" s="30"/>
    </row>
    <row r="47" spans="1:14" ht="25.5">
      <c r="A47" s="37" t="s">
        <v>133</v>
      </c>
      <c r="B47" s="28" t="s">
        <v>124</v>
      </c>
      <c r="C47" s="28" t="s">
        <v>141</v>
      </c>
      <c r="D47" s="28">
        <v>0</v>
      </c>
      <c r="E47" s="28">
        <v>0</v>
      </c>
      <c r="F47" s="38">
        <f t="shared" si="3"/>
        <v>0</v>
      </c>
      <c r="G47" s="39">
        <f t="shared" si="6"/>
        <v>1</v>
      </c>
      <c r="H47" s="40">
        <f t="shared" si="5"/>
        <v>45</v>
      </c>
      <c r="I47" s="46"/>
      <c r="J47" s="30">
        <f t="shared" si="7"/>
        <v>0</v>
      </c>
      <c r="K47" s="30">
        <f t="shared" si="9"/>
        <v>45</v>
      </c>
      <c r="L47" s="30">
        <f t="shared" si="8"/>
        <v>0</v>
      </c>
      <c r="M47" s="30"/>
      <c r="N47" s="30"/>
    </row>
    <row r="48" spans="1:14" ht="25.5">
      <c r="A48" s="37" t="s">
        <v>134</v>
      </c>
      <c r="B48" s="28" t="s">
        <v>125</v>
      </c>
      <c r="C48" s="28" t="s">
        <v>145</v>
      </c>
      <c r="D48" s="28">
        <v>0</v>
      </c>
      <c r="E48" s="28">
        <v>0</v>
      </c>
      <c r="F48" s="38">
        <f t="shared" si="3"/>
        <v>0</v>
      </c>
      <c r="G48" s="39">
        <f t="shared" si="6"/>
        <v>1</v>
      </c>
      <c r="H48" s="40">
        <f t="shared" si="5"/>
        <v>46</v>
      </c>
      <c r="I48" s="46"/>
      <c r="J48" s="30">
        <f t="shared" si="7"/>
        <v>0</v>
      </c>
      <c r="K48" s="30">
        <f t="shared" si="9"/>
        <v>46</v>
      </c>
      <c r="L48" s="30">
        <f t="shared" si="8"/>
        <v>0</v>
      </c>
      <c r="M48" s="30"/>
      <c r="N48" s="30"/>
    </row>
    <row r="49" spans="1:14" ht="25.5">
      <c r="A49" s="37" t="s">
        <v>158</v>
      </c>
      <c r="B49" s="28" t="s">
        <v>148</v>
      </c>
      <c r="C49" s="28" t="s">
        <v>168</v>
      </c>
      <c r="D49" s="28">
        <v>0</v>
      </c>
      <c r="E49" s="28">
        <v>0</v>
      </c>
      <c r="F49" s="38">
        <f t="shared" si="3"/>
        <v>0</v>
      </c>
      <c r="G49" s="39">
        <f t="shared" si="6"/>
        <v>1</v>
      </c>
      <c r="H49" s="40">
        <f t="shared" si="5"/>
        <v>47</v>
      </c>
      <c r="I49" s="46"/>
      <c r="J49" s="30">
        <f t="shared" si="7"/>
        <v>0</v>
      </c>
      <c r="K49" s="30">
        <f t="shared" si="9"/>
        <v>47</v>
      </c>
      <c r="L49" s="30">
        <f t="shared" si="8"/>
        <v>0</v>
      </c>
      <c r="M49" s="30"/>
      <c r="N49" s="30"/>
    </row>
    <row r="50" spans="1:14" ht="25.5">
      <c r="A50" s="37" t="s">
        <v>159</v>
      </c>
      <c r="B50" s="28" t="s">
        <v>149</v>
      </c>
      <c r="C50" s="28" t="s">
        <v>169</v>
      </c>
      <c r="D50" s="28">
        <v>0</v>
      </c>
      <c r="E50" s="28">
        <v>0</v>
      </c>
      <c r="F50" s="38">
        <f t="shared" si="3"/>
        <v>0</v>
      </c>
      <c r="G50" s="39">
        <f t="shared" si="6"/>
        <v>1</v>
      </c>
      <c r="H50" s="40">
        <f t="shared" si="5"/>
        <v>48</v>
      </c>
      <c r="I50" s="46"/>
      <c r="J50" s="30">
        <f t="shared" si="7"/>
        <v>0</v>
      </c>
      <c r="K50" s="30">
        <f t="shared" si="9"/>
        <v>48</v>
      </c>
      <c r="L50" s="30">
        <f t="shared" si="8"/>
        <v>0</v>
      </c>
      <c r="M50" s="30"/>
      <c r="N50" s="30"/>
    </row>
    <row r="51" spans="1:14" ht="25.5">
      <c r="A51" s="37" t="s">
        <v>160</v>
      </c>
      <c r="B51" s="28" t="s">
        <v>150</v>
      </c>
      <c r="C51" s="28" t="s">
        <v>170</v>
      </c>
      <c r="D51" s="28">
        <v>0</v>
      </c>
      <c r="E51" s="28">
        <v>0</v>
      </c>
      <c r="F51" s="38">
        <f t="shared" si="3"/>
        <v>0</v>
      </c>
      <c r="G51" s="39">
        <f t="shared" si="6"/>
        <v>1</v>
      </c>
      <c r="H51" s="40">
        <f t="shared" si="5"/>
        <v>49</v>
      </c>
      <c r="I51" s="46"/>
      <c r="J51" s="30">
        <f t="shared" si="7"/>
        <v>0</v>
      </c>
      <c r="K51" s="30">
        <f t="shared" si="9"/>
        <v>49</v>
      </c>
      <c r="L51" s="30">
        <f t="shared" si="8"/>
        <v>0</v>
      </c>
      <c r="M51" s="30"/>
      <c r="N51" s="30"/>
    </row>
    <row r="52" spans="1:14" ht="25.5">
      <c r="A52" s="37" t="s">
        <v>161</v>
      </c>
      <c r="B52" s="28" t="s">
        <v>151</v>
      </c>
      <c r="C52" s="28" t="s">
        <v>171</v>
      </c>
      <c r="D52" s="28">
        <v>0</v>
      </c>
      <c r="E52" s="28">
        <v>0</v>
      </c>
      <c r="F52" s="38">
        <f t="shared" si="3"/>
        <v>0</v>
      </c>
      <c r="G52" s="39">
        <f t="shared" si="6"/>
        <v>1</v>
      </c>
      <c r="H52" s="40">
        <f t="shared" si="5"/>
        <v>50</v>
      </c>
      <c r="I52" s="46"/>
      <c r="J52" s="30">
        <f t="shared" si="7"/>
        <v>0</v>
      </c>
      <c r="K52" s="30">
        <f t="shared" si="9"/>
        <v>50</v>
      </c>
      <c r="L52" s="30">
        <f t="shared" si="8"/>
        <v>0</v>
      </c>
      <c r="M52" s="30"/>
      <c r="N52" s="30"/>
    </row>
    <row r="53" spans="1:14" ht="25.5">
      <c r="A53" s="37" t="s">
        <v>162</v>
      </c>
      <c r="B53" s="28" t="s">
        <v>152</v>
      </c>
      <c r="C53" s="28" t="s">
        <v>172</v>
      </c>
      <c r="D53" s="28">
        <v>0</v>
      </c>
      <c r="E53" s="28">
        <v>0</v>
      </c>
      <c r="F53" s="38">
        <f t="shared" si="3"/>
        <v>0</v>
      </c>
      <c r="G53" s="39">
        <f t="shared" si="6"/>
        <v>1</v>
      </c>
      <c r="H53" s="40">
        <f t="shared" si="5"/>
        <v>51</v>
      </c>
      <c r="I53" s="46"/>
      <c r="J53" s="30">
        <f t="shared" si="7"/>
        <v>0</v>
      </c>
      <c r="K53" s="30">
        <f t="shared" si="9"/>
        <v>51</v>
      </c>
      <c r="L53" s="30">
        <f t="shared" si="8"/>
        <v>0</v>
      </c>
      <c r="M53" s="30"/>
      <c r="N53" s="30"/>
    </row>
    <row r="54" spans="1:14" ht="25.5">
      <c r="A54" s="37" t="s">
        <v>163</v>
      </c>
      <c r="B54" s="28" t="s">
        <v>153</v>
      </c>
      <c r="C54" s="28" t="s">
        <v>173</v>
      </c>
      <c r="D54" s="28">
        <v>0</v>
      </c>
      <c r="E54" s="28">
        <v>0</v>
      </c>
      <c r="F54" s="38">
        <f t="shared" si="3"/>
        <v>0</v>
      </c>
      <c r="G54" s="39">
        <f t="shared" si="6"/>
        <v>1</v>
      </c>
      <c r="H54" s="40">
        <f t="shared" si="5"/>
        <v>52</v>
      </c>
      <c r="I54" s="46"/>
      <c r="J54" s="30">
        <f t="shared" si="7"/>
        <v>0</v>
      </c>
      <c r="K54" s="30">
        <f t="shared" si="9"/>
        <v>52</v>
      </c>
      <c r="L54" s="30">
        <f t="shared" si="8"/>
        <v>0</v>
      </c>
      <c r="M54" s="30"/>
      <c r="N54" s="30"/>
    </row>
    <row r="55" spans="1:14" ht="25.5">
      <c r="A55" s="37" t="s">
        <v>164</v>
      </c>
      <c r="B55" s="28" t="s">
        <v>154</v>
      </c>
      <c r="C55" s="28" t="s">
        <v>174</v>
      </c>
      <c r="D55" s="28">
        <v>0</v>
      </c>
      <c r="E55" s="28">
        <v>0</v>
      </c>
      <c r="F55" s="38">
        <f t="shared" si="3"/>
        <v>0</v>
      </c>
      <c r="G55" s="39">
        <f t="shared" si="6"/>
        <v>1</v>
      </c>
      <c r="H55" s="40">
        <f t="shared" si="5"/>
        <v>53</v>
      </c>
      <c r="I55" s="46"/>
      <c r="J55" s="30">
        <f t="shared" si="7"/>
        <v>0</v>
      </c>
      <c r="K55" s="30">
        <f t="shared" si="9"/>
        <v>53</v>
      </c>
      <c r="L55" s="30">
        <f t="shared" si="8"/>
        <v>0</v>
      </c>
      <c r="M55" s="30"/>
      <c r="N55" s="30"/>
    </row>
    <row r="56" spans="1:14" ht="25.5">
      <c r="A56" s="37" t="s">
        <v>165</v>
      </c>
      <c r="B56" s="28" t="s">
        <v>155</v>
      </c>
      <c r="C56" s="28" t="s">
        <v>486</v>
      </c>
      <c r="D56" s="28">
        <v>0</v>
      </c>
      <c r="E56" s="28">
        <v>0</v>
      </c>
      <c r="F56" s="38">
        <f t="shared" si="3"/>
        <v>0</v>
      </c>
      <c r="G56" s="39">
        <f t="shared" si="6"/>
        <v>1</v>
      </c>
      <c r="H56" s="40">
        <f t="shared" si="5"/>
        <v>54</v>
      </c>
      <c r="I56" s="46"/>
      <c r="J56" s="30">
        <f t="shared" si="7"/>
        <v>0</v>
      </c>
      <c r="K56" s="30">
        <f t="shared" si="9"/>
        <v>54</v>
      </c>
      <c r="L56" s="30">
        <f t="shared" si="8"/>
        <v>0</v>
      </c>
      <c r="M56" s="30"/>
      <c r="N56" s="30"/>
    </row>
    <row r="57" spans="1:14" ht="25.5">
      <c r="A57" s="37" t="s">
        <v>166</v>
      </c>
      <c r="B57" s="28" t="s">
        <v>156</v>
      </c>
      <c r="C57" s="28" t="s">
        <v>175</v>
      </c>
      <c r="D57" s="28">
        <v>0</v>
      </c>
      <c r="E57" s="28">
        <v>0</v>
      </c>
      <c r="F57" s="38">
        <f t="shared" si="3"/>
        <v>0</v>
      </c>
      <c r="G57" s="39">
        <f t="shared" si="6"/>
        <v>1</v>
      </c>
      <c r="H57" s="40">
        <f t="shared" si="5"/>
        <v>55</v>
      </c>
      <c r="I57" s="46"/>
      <c r="J57" s="30">
        <f t="shared" si="7"/>
        <v>0</v>
      </c>
      <c r="K57" s="30">
        <f t="shared" si="9"/>
        <v>55</v>
      </c>
      <c r="L57" s="30">
        <f t="shared" si="8"/>
        <v>0</v>
      </c>
      <c r="M57" s="30"/>
      <c r="N57" s="30"/>
    </row>
    <row r="58" spans="1:14" ht="25.5">
      <c r="A58" s="37" t="s">
        <v>167</v>
      </c>
      <c r="B58" s="28" t="s">
        <v>157</v>
      </c>
      <c r="C58" s="28" t="s">
        <v>176</v>
      </c>
      <c r="D58" s="28">
        <v>0</v>
      </c>
      <c r="E58" s="28">
        <v>0</v>
      </c>
      <c r="F58" s="38">
        <f t="shared" si="3"/>
        <v>0</v>
      </c>
      <c r="G58" s="39">
        <f t="shared" si="6"/>
        <v>1</v>
      </c>
      <c r="H58" s="40">
        <f t="shared" si="5"/>
        <v>56</v>
      </c>
      <c r="I58" s="46"/>
      <c r="J58" s="30">
        <f t="shared" si="7"/>
        <v>0</v>
      </c>
      <c r="K58" s="30">
        <f t="shared" si="9"/>
        <v>56</v>
      </c>
      <c r="L58" s="30">
        <f t="shared" si="8"/>
        <v>0</v>
      </c>
      <c r="M58" s="30"/>
      <c r="N58" s="30"/>
    </row>
    <row r="59" spans="1:14" ht="25.5">
      <c r="A59" s="37" t="s">
        <v>181</v>
      </c>
      <c r="B59" s="28" t="s">
        <v>180</v>
      </c>
      <c r="C59" s="28" t="s">
        <v>182</v>
      </c>
      <c r="D59" s="28">
        <v>0</v>
      </c>
      <c r="E59" s="28">
        <v>0</v>
      </c>
      <c r="F59" s="38">
        <f t="shared" si="3"/>
        <v>0</v>
      </c>
      <c r="G59" s="39">
        <f t="shared" si="6"/>
        <v>1</v>
      </c>
      <c r="H59" s="40">
        <f t="shared" si="5"/>
        <v>57</v>
      </c>
      <c r="I59" s="46"/>
      <c r="J59" s="30">
        <f t="shared" si="7"/>
        <v>0</v>
      </c>
      <c r="K59" s="30">
        <f t="shared" si="9"/>
        <v>57</v>
      </c>
      <c r="L59" s="30">
        <f t="shared" si="8"/>
        <v>0</v>
      </c>
      <c r="M59" s="30"/>
      <c r="N59" s="30"/>
    </row>
    <row r="60" spans="1:14" ht="25.5">
      <c r="A60" s="37" t="s">
        <v>194</v>
      </c>
      <c r="B60" s="28" t="s">
        <v>195</v>
      </c>
      <c r="C60" s="28" t="s">
        <v>196</v>
      </c>
      <c r="D60" s="28">
        <v>0</v>
      </c>
      <c r="E60" s="28">
        <v>0</v>
      </c>
      <c r="F60" s="38">
        <f t="shared" si="3"/>
        <v>0</v>
      </c>
      <c r="G60" s="39">
        <f t="shared" si="6"/>
        <v>1</v>
      </c>
      <c r="H60" s="40">
        <f t="shared" si="5"/>
        <v>58</v>
      </c>
      <c r="I60" s="47"/>
      <c r="J60" s="30">
        <f t="shared" si="7"/>
        <v>0</v>
      </c>
      <c r="K60" s="30">
        <f t="shared" si="9"/>
        <v>58</v>
      </c>
      <c r="L60" s="30">
        <f t="shared" si="8"/>
        <v>0</v>
      </c>
      <c r="M60" s="30"/>
      <c r="N60" s="30"/>
    </row>
    <row r="61" spans="1:14" ht="25.5">
      <c r="A61" s="37" t="s">
        <v>197</v>
      </c>
      <c r="B61" s="28" t="s">
        <v>199</v>
      </c>
      <c r="C61" s="28" t="s">
        <v>198</v>
      </c>
      <c r="D61" s="28">
        <v>0</v>
      </c>
      <c r="E61" s="28">
        <v>0</v>
      </c>
      <c r="F61" s="38">
        <f t="shared" si="3"/>
        <v>0</v>
      </c>
      <c r="G61" s="39">
        <f t="shared" si="6"/>
        <v>1</v>
      </c>
      <c r="H61" s="40">
        <f t="shared" si="5"/>
        <v>59</v>
      </c>
      <c r="I61" s="47"/>
      <c r="J61" s="30">
        <f t="shared" si="7"/>
        <v>0</v>
      </c>
      <c r="K61" s="30">
        <f t="shared" si="9"/>
        <v>59</v>
      </c>
      <c r="L61" s="30">
        <f t="shared" si="8"/>
        <v>0</v>
      </c>
      <c r="M61" s="30"/>
      <c r="N61" s="30"/>
    </row>
    <row r="62" spans="1:14" ht="25.5">
      <c r="A62" s="37" t="s">
        <v>200</v>
      </c>
      <c r="B62" s="28" t="s">
        <v>201</v>
      </c>
      <c r="C62" s="28" t="s">
        <v>202</v>
      </c>
      <c r="D62" s="28">
        <v>0</v>
      </c>
      <c r="E62" s="28">
        <v>0</v>
      </c>
      <c r="F62" s="38">
        <f t="shared" si="3"/>
        <v>0</v>
      </c>
      <c r="G62" s="39">
        <f t="shared" si="6"/>
        <v>1</v>
      </c>
      <c r="H62" s="40">
        <f t="shared" si="5"/>
        <v>60</v>
      </c>
      <c r="I62" s="47"/>
      <c r="J62" s="30">
        <f t="shared" si="7"/>
        <v>0</v>
      </c>
      <c r="K62" s="30">
        <f t="shared" si="9"/>
        <v>60</v>
      </c>
      <c r="L62" s="30">
        <f t="shared" si="8"/>
        <v>0</v>
      </c>
      <c r="M62" s="30"/>
      <c r="N62" s="30"/>
    </row>
    <row r="63" spans="1:14" ht="25.5">
      <c r="A63" s="37" t="s">
        <v>203</v>
      </c>
      <c r="B63" s="28" t="s">
        <v>204</v>
      </c>
      <c r="C63" s="28" t="s">
        <v>205</v>
      </c>
      <c r="D63" s="28">
        <v>0</v>
      </c>
      <c r="E63" s="28">
        <v>0</v>
      </c>
      <c r="F63" s="38">
        <f t="shared" si="3"/>
        <v>0</v>
      </c>
      <c r="G63" s="39">
        <f t="shared" si="6"/>
        <v>1</v>
      </c>
      <c r="H63" s="40">
        <f t="shared" si="5"/>
        <v>61</v>
      </c>
      <c r="I63" s="47"/>
      <c r="J63" s="30">
        <f t="shared" si="7"/>
        <v>0</v>
      </c>
      <c r="K63" s="30">
        <f t="shared" si="9"/>
        <v>61</v>
      </c>
      <c r="L63" s="30">
        <f t="shared" si="8"/>
        <v>0</v>
      </c>
      <c r="M63" s="30"/>
      <c r="N63" s="30"/>
    </row>
    <row r="64" spans="1:14" ht="25.5">
      <c r="A64" s="37" t="s">
        <v>206</v>
      </c>
      <c r="B64" s="28" t="s">
        <v>207</v>
      </c>
      <c r="C64" s="28" t="s">
        <v>208</v>
      </c>
      <c r="D64" s="28">
        <v>0</v>
      </c>
      <c r="E64" s="28">
        <v>0</v>
      </c>
      <c r="F64" s="38">
        <f t="shared" si="3"/>
        <v>0</v>
      </c>
      <c r="G64" s="39">
        <f t="shared" si="6"/>
        <v>1</v>
      </c>
      <c r="H64" s="40">
        <f t="shared" si="5"/>
        <v>62</v>
      </c>
      <c r="I64" s="47"/>
      <c r="J64" s="30">
        <f t="shared" si="7"/>
        <v>0</v>
      </c>
      <c r="K64" s="30">
        <f t="shared" si="9"/>
        <v>62</v>
      </c>
      <c r="L64" s="30">
        <f t="shared" si="8"/>
        <v>0</v>
      </c>
      <c r="M64" s="30"/>
      <c r="N64" s="30"/>
    </row>
    <row r="65" spans="1:14" ht="25.5">
      <c r="A65" s="37" t="s">
        <v>209</v>
      </c>
      <c r="B65" s="28" t="s">
        <v>210</v>
      </c>
      <c r="C65" s="28" t="s">
        <v>211</v>
      </c>
      <c r="D65" s="28">
        <v>0</v>
      </c>
      <c r="E65" s="28">
        <v>0</v>
      </c>
      <c r="F65" s="38">
        <f t="shared" si="3"/>
        <v>0</v>
      </c>
      <c r="G65" s="39">
        <f t="shared" si="6"/>
        <v>1</v>
      </c>
      <c r="H65" s="40">
        <f t="shared" si="5"/>
        <v>63</v>
      </c>
      <c r="I65" s="47"/>
      <c r="J65" s="30">
        <f t="shared" si="7"/>
        <v>0</v>
      </c>
      <c r="K65" s="30">
        <f t="shared" si="9"/>
        <v>63</v>
      </c>
      <c r="L65" s="30">
        <f t="shared" si="8"/>
        <v>0</v>
      </c>
      <c r="M65" s="30"/>
      <c r="N65" s="30"/>
    </row>
    <row r="66" spans="1:14" ht="25.5">
      <c r="A66" s="37" t="s">
        <v>212</v>
      </c>
      <c r="B66" s="28" t="s">
        <v>213</v>
      </c>
      <c r="C66" s="28" t="s">
        <v>214</v>
      </c>
      <c r="D66" s="28">
        <v>0</v>
      </c>
      <c r="E66" s="28">
        <v>0</v>
      </c>
      <c r="F66" s="38">
        <f t="shared" si="3"/>
        <v>0</v>
      </c>
      <c r="G66" s="39">
        <f t="shared" si="6"/>
        <v>1</v>
      </c>
      <c r="H66" s="40">
        <f t="shared" si="5"/>
        <v>64</v>
      </c>
      <c r="I66" s="47"/>
      <c r="J66" s="30">
        <f t="shared" si="7"/>
        <v>0</v>
      </c>
      <c r="K66" s="30">
        <f t="shared" si="9"/>
        <v>64</v>
      </c>
      <c r="L66" s="30">
        <f t="shared" si="8"/>
        <v>0</v>
      </c>
      <c r="M66" s="30"/>
      <c r="N66" s="30"/>
    </row>
    <row r="67" spans="1:14" ht="25.5">
      <c r="A67" s="37" t="s">
        <v>215</v>
      </c>
      <c r="B67" s="28" t="s">
        <v>216</v>
      </c>
      <c r="C67" s="28" t="s">
        <v>217</v>
      </c>
      <c r="D67" s="28">
        <v>0</v>
      </c>
      <c r="E67" s="28">
        <v>0</v>
      </c>
      <c r="F67" s="38">
        <f t="shared" si="3"/>
        <v>0</v>
      </c>
      <c r="G67" s="39">
        <f aca="true" t="shared" si="10" ref="G67:G98">IF((F67=0),IF(E67=0,1,1+E67*G$2),IF((F67=1)*((D67/C$2)&gt;G$2),0,1-F67*G$2*D67/D$2))</f>
        <v>1</v>
      </c>
      <c r="H67" s="40">
        <f t="shared" si="5"/>
        <v>65</v>
      </c>
      <c r="I67" s="47"/>
      <c r="J67" s="30">
        <f aca="true" t="shared" si="11" ref="J67:J102">1-(D67=0)*(E67=0)</f>
        <v>0</v>
      </c>
      <c r="K67" s="30">
        <f t="shared" si="9"/>
        <v>65</v>
      </c>
      <c r="L67" s="30">
        <f aca="true" t="shared" si="12" ref="L67:L98">D67-E67</f>
        <v>0</v>
      </c>
      <c r="M67" s="30"/>
      <c r="N67" s="30"/>
    </row>
    <row r="68" spans="1:14" ht="25.5">
      <c r="A68" s="37" t="s">
        <v>58</v>
      </c>
      <c r="B68" s="28" t="s">
        <v>57</v>
      </c>
      <c r="C68" s="28" t="s">
        <v>67</v>
      </c>
      <c r="D68" s="28">
        <v>0</v>
      </c>
      <c r="E68" s="28">
        <v>0</v>
      </c>
      <c r="F68" s="38">
        <f aca="true" t="shared" si="13" ref="F68:F102">IF((D68+E68)&gt;0,D68/(D68+E68),0)</f>
        <v>0</v>
      </c>
      <c r="G68" s="39">
        <f t="shared" si="10"/>
        <v>1</v>
      </c>
      <c r="H68" s="40">
        <f t="shared" si="5"/>
        <v>66</v>
      </c>
      <c r="I68" s="47"/>
      <c r="J68" s="30">
        <f t="shared" si="11"/>
        <v>0</v>
      </c>
      <c r="K68" s="30">
        <f aca="true" t="shared" si="14" ref="K68:K99">K67+1</f>
        <v>66</v>
      </c>
      <c r="L68" s="30">
        <f t="shared" si="12"/>
        <v>0</v>
      </c>
      <c r="M68" s="30"/>
      <c r="N68" s="30"/>
    </row>
    <row r="69" spans="1:14" ht="25.5">
      <c r="A69" s="37" t="s">
        <v>62</v>
      </c>
      <c r="B69" s="28" t="s">
        <v>61</v>
      </c>
      <c r="C69" s="28" t="s">
        <v>65</v>
      </c>
      <c r="D69" s="28">
        <v>0</v>
      </c>
      <c r="E69" s="28">
        <v>0</v>
      </c>
      <c r="F69" s="38">
        <f t="shared" si="13"/>
        <v>0</v>
      </c>
      <c r="G69" s="39">
        <f t="shared" si="10"/>
        <v>1</v>
      </c>
      <c r="H69" s="40">
        <f aca="true" t="shared" si="15" ref="H69:H102">H68+G69</f>
        <v>67</v>
      </c>
      <c r="I69" s="47"/>
      <c r="J69" s="30">
        <f t="shared" si="11"/>
        <v>0</v>
      </c>
      <c r="K69" s="30">
        <f t="shared" si="14"/>
        <v>67</v>
      </c>
      <c r="L69" s="30">
        <f t="shared" si="12"/>
        <v>0</v>
      </c>
      <c r="M69" s="30"/>
      <c r="N69" s="30"/>
    </row>
    <row r="70" spans="1:14" ht="25.5">
      <c r="A70" s="37" t="s">
        <v>64</v>
      </c>
      <c r="B70" s="28" t="s">
        <v>63</v>
      </c>
      <c r="C70" s="28" t="s">
        <v>66</v>
      </c>
      <c r="D70" s="28">
        <v>0</v>
      </c>
      <c r="E70" s="28">
        <v>0</v>
      </c>
      <c r="F70" s="38">
        <f t="shared" si="13"/>
        <v>0</v>
      </c>
      <c r="G70" s="39">
        <f t="shared" si="10"/>
        <v>1</v>
      </c>
      <c r="H70" s="40">
        <f t="shared" si="15"/>
        <v>68</v>
      </c>
      <c r="I70" s="47"/>
      <c r="J70" s="30">
        <f t="shared" si="11"/>
        <v>0</v>
      </c>
      <c r="K70" s="30">
        <f t="shared" si="14"/>
        <v>68</v>
      </c>
      <c r="L70" s="30">
        <f t="shared" si="12"/>
        <v>0</v>
      </c>
      <c r="M70" s="30"/>
      <c r="N70" s="30"/>
    </row>
    <row r="71" spans="1:14" ht="25.5">
      <c r="A71" s="37" t="s">
        <v>69</v>
      </c>
      <c r="B71" s="28" t="s">
        <v>68</v>
      </c>
      <c r="C71" s="28" t="s">
        <v>70</v>
      </c>
      <c r="D71" s="28">
        <v>0</v>
      </c>
      <c r="E71" s="28">
        <v>0</v>
      </c>
      <c r="F71" s="38">
        <f t="shared" si="13"/>
        <v>0</v>
      </c>
      <c r="G71" s="39">
        <f t="shared" si="10"/>
        <v>1</v>
      </c>
      <c r="H71" s="40">
        <f t="shared" si="15"/>
        <v>69</v>
      </c>
      <c r="I71" s="47"/>
      <c r="J71" s="30">
        <f t="shared" si="11"/>
        <v>0</v>
      </c>
      <c r="K71" s="30">
        <f t="shared" si="14"/>
        <v>69</v>
      </c>
      <c r="L71" s="30">
        <f t="shared" si="12"/>
        <v>0</v>
      </c>
      <c r="M71" s="30"/>
      <c r="N71" s="30"/>
    </row>
    <row r="72" spans="1:14" ht="25.5">
      <c r="A72" s="37" t="s">
        <v>178</v>
      </c>
      <c r="B72" s="28" t="s">
        <v>177</v>
      </c>
      <c r="C72" s="28" t="s">
        <v>179</v>
      </c>
      <c r="D72" s="28">
        <v>0</v>
      </c>
      <c r="E72" s="28">
        <v>0</v>
      </c>
      <c r="F72" s="38">
        <f t="shared" si="13"/>
        <v>0</v>
      </c>
      <c r="G72" s="39">
        <f t="shared" si="10"/>
        <v>1</v>
      </c>
      <c r="H72" s="40">
        <f t="shared" si="15"/>
        <v>70</v>
      </c>
      <c r="I72" s="47"/>
      <c r="J72" s="30">
        <f t="shared" si="11"/>
        <v>0</v>
      </c>
      <c r="K72" s="30">
        <f t="shared" si="14"/>
        <v>70</v>
      </c>
      <c r="L72" s="30">
        <f t="shared" si="12"/>
        <v>0</v>
      </c>
      <c r="M72" s="30"/>
      <c r="N72" s="30"/>
    </row>
    <row r="73" spans="1:14" ht="25.5">
      <c r="A73" s="37" t="s">
        <v>218</v>
      </c>
      <c r="B73" s="28" t="s">
        <v>219</v>
      </c>
      <c r="C73" s="28" t="s">
        <v>220</v>
      </c>
      <c r="D73" s="28">
        <v>0</v>
      </c>
      <c r="E73" s="28">
        <v>0</v>
      </c>
      <c r="F73" s="38">
        <f t="shared" si="13"/>
        <v>0</v>
      </c>
      <c r="G73" s="39">
        <f t="shared" si="10"/>
        <v>1</v>
      </c>
      <c r="H73" s="40">
        <f t="shared" si="15"/>
        <v>71</v>
      </c>
      <c r="I73" s="47"/>
      <c r="J73" s="30">
        <f t="shared" si="11"/>
        <v>0</v>
      </c>
      <c r="K73" s="30">
        <f t="shared" si="14"/>
        <v>71</v>
      </c>
      <c r="L73" s="30">
        <f t="shared" si="12"/>
        <v>0</v>
      </c>
      <c r="M73" s="30"/>
      <c r="N73" s="30"/>
    </row>
    <row r="74" spans="1:14" ht="25.5">
      <c r="A74" s="37" t="s">
        <v>221</v>
      </c>
      <c r="B74" s="28" t="s">
        <v>222</v>
      </c>
      <c r="C74" s="28" t="s">
        <v>223</v>
      </c>
      <c r="D74" s="28">
        <v>0</v>
      </c>
      <c r="E74" s="28">
        <v>0</v>
      </c>
      <c r="F74" s="38">
        <f t="shared" si="13"/>
        <v>0</v>
      </c>
      <c r="G74" s="39">
        <f t="shared" si="10"/>
        <v>1</v>
      </c>
      <c r="H74" s="40">
        <f t="shared" si="15"/>
        <v>72</v>
      </c>
      <c r="I74" s="47"/>
      <c r="J74" s="30">
        <f t="shared" si="11"/>
        <v>0</v>
      </c>
      <c r="K74" s="30">
        <f t="shared" si="14"/>
        <v>72</v>
      </c>
      <c r="L74" s="30">
        <f t="shared" si="12"/>
        <v>0</v>
      </c>
      <c r="M74" s="30"/>
      <c r="N74" s="30"/>
    </row>
    <row r="75" spans="1:14" ht="25.5">
      <c r="A75" s="37" t="s">
        <v>225</v>
      </c>
      <c r="B75" s="28" t="s">
        <v>224</v>
      </c>
      <c r="C75" s="28" t="s">
        <v>226</v>
      </c>
      <c r="D75" s="28">
        <v>0</v>
      </c>
      <c r="E75" s="28">
        <v>0</v>
      </c>
      <c r="F75" s="38">
        <f t="shared" si="13"/>
        <v>0</v>
      </c>
      <c r="G75" s="39">
        <f t="shared" si="10"/>
        <v>1</v>
      </c>
      <c r="H75" s="40">
        <f t="shared" si="15"/>
        <v>73</v>
      </c>
      <c r="I75" s="47"/>
      <c r="J75" s="30">
        <f t="shared" si="11"/>
        <v>0</v>
      </c>
      <c r="K75" s="30">
        <f t="shared" si="14"/>
        <v>73</v>
      </c>
      <c r="L75" s="30">
        <f t="shared" si="12"/>
        <v>0</v>
      </c>
      <c r="M75" s="30"/>
      <c r="N75" s="30"/>
    </row>
    <row r="76" spans="1:14" ht="25.5">
      <c r="A76" s="37" t="s">
        <v>227</v>
      </c>
      <c r="B76" s="28" t="s">
        <v>228</v>
      </c>
      <c r="C76" s="28" t="s">
        <v>229</v>
      </c>
      <c r="D76" s="28">
        <v>0</v>
      </c>
      <c r="E76" s="28">
        <v>0</v>
      </c>
      <c r="F76" s="38">
        <f t="shared" si="13"/>
        <v>0</v>
      </c>
      <c r="G76" s="39">
        <f t="shared" si="10"/>
        <v>1</v>
      </c>
      <c r="H76" s="40">
        <f t="shared" si="15"/>
        <v>74</v>
      </c>
      <c r="I76" s="47"/>
      <c r="J76" s="30">
        <f t="shared" si="11"/>
        <v>0</v>
      </c>
      <c r="K76" s="30">
        <f t="shared" si="14"/>
        <v>74</v>
      </c>
      <c r="L76" s="30">
        <f t="shared" si="12"/>
        <v>0</v>
      </c>
      <c r="M76" s="30"/>
      <c r="N76" s="30"/>
    </row>
    <row r="77" spans="1:14" ht="25.5">
      <c r="A77" s="37" t="s">
        <v>230</v>
      </c>
      <c r="B77" s="28" t="s">
        <v>231</v>
      </c>
      <c r="C77" s="28" t="s">
        <v>232</v>
      </c>
      <c r="D77" s="28">
        <v>0</v>
      </c>
      <c r="E77" s="28">
        <v>0</v>
      </c>
      <c r="F77" s="38">
        <f t="shared" si="13"/>
        <v>0</v>
      </c>
      <c r="G77" s="39">
        <f t="shared" si="10"/>
        <v>1</v>
      </c>
      <c r="H77" s="40">
        <f t="shared" si="15"/>
        <v>75</v>
      </c>
      <c r="I77" s="47"/>
      <c r="J77" s="30">
        <f t="shared" si="11"/>
        <v>0</v>
      </c>
      <c r="K77" s="30">
        <f t="shared" si="14"/>
        <v>75</v>
      </c>
      <c r="L77" s="30">
        <f t="shared" si="12"/>
        <v>0</v>
      </c>
      <c r="M77" s="30"/>
      <c r="N77" s="30"/>
    </row>
    <row r="78" spans="1:14" ht="25.5">
      <c r="A78" s="37" t="s">
        <v>234</v>
      </c>
      <c r="B78" s="28" t="s">
        <v>233</v>
      </c>
      <c r="C78" s="28" t="s">
        <v>237</v>
      </c>
      <c r="D78" s="28">
        <v>0</v>
      </c>
      <c r="E78" s="28">
        <v>0</v>
      </c>
      <c r="F78" s="38">
        <f t="shared" si="13"/>
        <v>0</v>
      </c>
      <c r="G78" s="39">
        <f t="shared" si="10"/>
        <v>1</v>
      </c>
      <c r="H78" s="40">
        <f t="shared" si="15"/>
        <v>76</v>
      </c>
      <c r="I78" s="47"/>
      <c r="J78" s="30">
        <f t="shared" si="11"/>
        <v>0</v>
      </c>
      <c r="K78" s="30">
        <f t="shared" si="14"/>
        <v>76</v>
      </c>
      <c r="L78" s="30">
        <f t="shared" si="12"/>
        <v>0</v>
      </c>
      <c r="M78" s="30"/>
      <c r="N78" s="30"/>
    </row>
    <row r="79" spans="1:14" ht="25.5">
      <c r="A79" s="37" t="s">
        <v>236</v>
      </c>
      <c r="B79" s="28" t="s">
        <v>235</v>
      </c>
      <c r="C79" s="28" t="s">
        <v>238</v>
      </c>
      <c r="D79" s="28">
        <v>0</v>
      </c>
      <c r="E79" s="28">
        <v>0</v>
      </c>
      <c r="F79" s="38">
        <f t="shared" si="13"/>
        <v>0</v>
      </c>
      <c r="G79" s="39">
        <f t="shared" si="10"/>
        <v>1</v>
      </c>
      <c r="H79" s="40">
        <f t="shared" si="15"/>
        <v>77</v>
      </c>
      <c r="I79" s="47"/>
      <c r="J79" s="30">
        <f t="shared" si="11"/>
        <v>0</v>
      </c>
      <c r="K79" s="30">
        <f t="shared" si="14"/>
        <v>77</v>
      </c>
      <c r="L79" s="30">
        <f t="shared" si="12"/>
        <v>0</v>
      </c>
      <c r="M79" s="30"/>
      <c r="N79" s="30"/>
    </row>
    <row r="80" spans="1:14" ht="25.5">
      <c r="A80" s="37" t="s">
        <v>241</v>
      </c>
      <c r="B80" s="28" t="s">
        <v>240</v>
      </c>
      <c r="C80" s="28" t="s">
        <v>239</v>
      </c>
      <c r="D80" s="28">
        <v>0</v>
      </c>
      <c r="E80" s="28">
        <v>0</v>
      </c>
      <c r="F80" s="38">
        <f t="shared" si="13"/>
        <v>0</v>
      </c>
      <c r="G80" s="39">
        <f t="shared" si="10"/>
        <v>1</v>
      </c>
      <c r="H80" s="40">
        <f t="shared" si="15"/>
        <v>78</v>
      </c>
      <c r="I80" s="47"/>
      <c r="J80" s="30">
        <f t="shared" si="11"/>
        <v>0</v>
      </c>
      <c r="K80" s="30">
        <f t="shared" si="14"/>
        <v>78</v>
      </c>
      <c r="L80" s="30">
        <f t="shared" si="12"/>
        <v>0</v>
      </c>
      <c r="M80" s="30"/>
      <c r="N80" s="30"/>
    </row>
    <row r="81" spans="1:14" ht="25.5">
      <c r="A81" s="37" t="s">
        <v>244</v>
      </c>
      <c r="B81" s="28" t="s">
        <v>243</v>
      </c>
      <c r="C81" s="28" t="s">
        <v>242</v>
      </c>
      <c r="D81" s="28">
        <v>0</v>
      </c>
      <c r="E81" s="28">
        <v>0</v>
      </c>
      <c r="F81" s="38">
        <f t="shared" si="13"/>
        <v>0</v>
      </c>
      <c r="G81" s="39">
        <f t="shared" si="10"/>
        <v>1</v>
      </c>
      <c r="H81" s="40">
        <f t="shared" si="15"/>
        <v>79</v>
      </c>
      <c r="I81" s="47"/>
      <c r="J81" s="30">
        <f t="shared" si="11"/>
        <v>0</v>
      </c>
      <c r="K81" s="30">
        <f t="shared" si="14"/>
        <v>79</v>
      </c>
      <c r="L81" s="30">
        <f t="shared" si="12"/>
        <v>0</v>
      </c>
      <c r="M81" s="30"/>
      <c r="N81" s="30"/>
    </row>
    <row r="82" spans="1:14" ht="25.5">
      <c r="A82" s="37" t="s">
        <v>246</v>
      </c>
      <c r="B82" s="28" t="s">
        <v>245</v>
      </c>
      <c r="C82" s="28" t="s">
        <v>255</v>
      </c>
      <c r="D82" s="28">
        <v>0</v>
      </c>
      <c r="E82" s="28">
        <v>0</v>
      </c>
      <c r="F82" s="38">
        <f t="shared" si="13"/>
        <v>0</v>
      </c>
      <c r="G82" s="39">
        <f t="shared" si="10"/>
        <v>1</v>
      </c>
      <c r="H82" s="40">
        <f t="shared" si="15"/>
        <v>80</v>
      </c>
      <c r="I82" s="47"/>
      <c r="J82" s="30">
        <f t="shared" si="11"/>
        <v>0</v>
      </c>
      <c r="K82" s="30">
        <f t="shared" si="14"/>
        <v>80</v>
      </c>
      <c r="L82" s="30">
        <f t="shared" si="12"/>
        <v>0</v>
      </c>
      <c r="M82" s="30"/>
      <c r="N82" s="30"/>
    </row>
    <row r="83" spans="1:14" ht="25.5">
      <c r="A83" s="37" t="s">
        <v>308</v>
      </c>
      <c r="B83" s="28" t="s">
        <v>247</v>
      </c>
      <c r="C83" s="28" t="s">
        <v>254</v>
      </c>
      <c r="D83" s="28">
        <v>0</v>
      </c>
      <c r="E83" s="28">
        <v>0</v>
      </c>
      <c r="F83" s="38">
        <f t="shared" si="13"/>
        <v>0</v>
      </c>
      <c r="G83" s="39">
        <f t="shared" si="10"/>
        <v>1</v>
      </c>
      <c r="H83" s="40">
        <f t="shared" si="15"/>
        <v>81</v>
      </c>
      <c r="I83" s="47"/>
      <c r="J83" s="30">
        <f t="shared" si="11"/>
        <v>0</v>
      </c>
      <c r="K83" s="30">
        <f t="shared" si="14"/>
        <v>81</v>
      </c>
      <c r="L83" s="30">
        <f t="shared" si="12"/>
        <v>0</v>
      </c>
      <c r="M83" s="30"/>
      <c r="N83" s="30"/>
    </row>
    <row r="84" spans="1:14" ht="25.5">
      <c r="A84" s="37" t="s">
        <v>249</v>
      </c>
      <c r="B84" s="28" t="s">
        <v>248</v>
      </c>
      <c r="C84" s="28" t="s">
        <v>253</v>
      </c>
      <c r="D84" s="28">
        <v>0</v>
      </c>
      <c r="E84" s="28">
        <v>0</v>
      </c>
      <c r="F84" s="38">
        <f t="shared" si="13"/>
        <v>0</v>
      </c>
      <c r="G84" s="39">
        <f t="shared" si="10"/>
        <v>1</v>
      </c>
      <c r="H84" s="40">
        <f t="shared" si="15"/>
        <v>82</v>
      </c>
      <c r="I84" s="47"/>
      <c r="J84" s="30">
        <f t="shared" si="11"/>
        <v>0</v>
      </c>
      <c r="K84" s="30">
        <f t="shared" si="14"/>
        <v>82</v>
      </c>
      <c r="L84" s="30">
        <f t="shared" si="12"/>
        <v>0</v>
      </c>
      <c r="M84" s="30"/>
      <c r="N84" s="30"/>
    </row>
    <row r="85" spans="1:14" ht="25.5">
      <c r="A85" s="37" t="s">
        <v>250</v>
      </c>
      <c r="B85" s="28" t="s">
        <v>251</v>
      </c>
      <c r="C85" s="28" t="s">
        <v>252</v>
      </c>
      <c r="D85" s="28">
        <v>0</v>
      </c>
      <c r="E85" s="28">
        <v>0</v>
      </c>
      <c r="F85" s="38">
        <f t="shared" si="13"/>
        <v>0</v>
      </c>
      <c r="G85" s="39">
        <f t="shared" si="10"/>
        <v>1</v>
      </c>
      <c r="H85" s="40">
        <f t="shared" si="15"/>
        <v>83</v>
      </c>
      <c r="I85" s="47"/>
      <c r="J85" s="30">
        <f t="shared" si="11"/>
        <v>0</v>
      </c>
      <c r="K85" s="30">
        <f t="shared" si="14"/>
        <v>83</v>
      </c>
      <c r="L85" s="30">
        <f t="shared" si="12"/>
        <v>0</v>
      </c>
      <c r="M85" s="30"/>
      <c r="N85" s="30"/>
    </row>
    <row r="86" spans="1:14" ht="25.5">
      <c r="A86" s="37" t="s">
        <v>258</v>
      </c>
      <c r="B86" s="28" t="s">
        <v>256</v>
      </c>
      <c r="C86" s="28" t="s">
        <v>257</v>
      </c>
      <c r="D86" s="28">
        <v>0</v>
      </c>
      <c r="E86" s="28">
        <v>0</v>
      </c>
      <c r="F86" s="38">
        <f t="shared" si="13"/>
        <v>0</v>
      </c>
      <c r="G86" s="39">
        <f t="shared" si="10"/>
        <v>1</v>
      </c>
      <c r="H86" s="40">
        <f t="shared" si="15"/>
        <v>84</v>
      </c>
      <c r="I86" s="47"/>
      <c r="J86" s="30">
        <f t="shared" si="11"/>
        <v>0</v>
      </c>
      <c r="K86" s="30">
        <f t="shared" si="14"/>
        <v>84</v>
      </c>
      <c r="L86" s="30">
        <f t="shared" si="12"/>
        <v>0</v>
      </c>
      <c r="M86" s="30"/>
      <c r="N86" s="30"/>
    </row>
    <row r="87" spans="1:14" ht="25.5">
      <c r="A87" s="37" t="s">
        <v>261</v>
      </c>
      <c r="B87" s="28" t="s">
        <v>259</v>
      </c>
      <c r="C87" s="28" t="s">
        <v>260</v>
      </c>
      <c r="D87" s="28">
        <v>0</v>
      </c>
      <c r="E87" s="28">
        <v>0</v>
      </c>
      <c r="F87" s="38">
        <f t="shared" si="13"/>
        <v>0</v>
      </c>
      <c r="G87" s="39">
        <f t="shared" si="10"/>
        <v>1</v>
      </c>
      <c r="H87" s="40">
        <f t="shared" si="15"/>
        <v>85</v>
      </c>
      <c r="I87" s="47"/>
      <c r="J87" s="30">
        <f t="shared" si="11"/>
        <v>0</v>
      </c>
      <c r="K87" s="30">
        <f t="shared" si="14"/>
        <v>85</v>
      </c>
      <c r="L87" s="30">
        <f t="shared" si="12"/>
        <v>0</v>
      </c>
      <c r="M87" s="30"/>
      <c r="N87" s="30"/>
    </row>
    <row r="88" spans="1:14" ht="25.5">
      <c r="A88" s="37" t="s">
        <v>264</v>
      </c>
      <c r="B88" s="28" t="s">
        <v>262</v>
      </c>
      <c r="C88" s="28" t="s">
        <v>263</v>
      </c>
      <c r="D88" s="28">
        <v>0</v>
      </c>
      <c r="E88" s="28">
        <v>0</v>
      </c>
      <c r="F88" s="38">
        <f t="shared" si="13"/>
        <v>0</v>
      </c>
      <c r="G88" s="39">
        <f t="shared" si="10"/>
        <v>1</v>
      </c>
      <c r="H88" s="40">
        <f t="shared" si="15"/>
        <v>86</v>
      </c>
      <c r="I88" s="47"/>
      <c r="J88" s="30">
        <f t="shared" si="11"/>
        <v>0</v>
      </c>
      <c r="K88" s="30">
        <f t="shared" si="14"/>
        <v>86</v>
      </c>
      <c r="L88" s="30">
        <f t="shared" si="12"/>
        <v>0</v>
      </c>
      <c r="M88" s="30"/>
      <c r="N88" s="30"/>
    </row>
    <row r="89" spans="1:14" ht="25.5">
      <c r="A89" s="37" t="s">
        <v>266</v>
      </c>
      <c r="B89" s="28" t="s">
        <v>265</v>
      </c>
      <c r="C89" s="28" t="s">
        <v>267</v>
      </c>
      <c r="D89" s="28">
        <v>0</v>
      </c>
      <c r="E89" s="28">
        <v>0</v>
      </c>
      <c r="F89" s="38">
        <f t="shared" si="13"/>
        <v>0</v>
      </c>
      <c r="G89" s="39">
        <f t="shared" si="10"/>
        <v>1</v>
      </c>
      <c r="H89" s="40">
        <f t="shared" si="15"/>
        <v>87</v>
      </c>
      <c r="I89" s="47"/>
      <c r="J89" s="30">
        <f t="shared" si="11"/>
        <v>0</v>
      </c>
      <c r="K89" s="30">
        <f t="shared" si="14"/>
        <v>87</v>
      </c>
      <c r="L89" s="30">
        <f t="shared" si="12"/>
        <v>0</v>
      </c>
      <c r="M89" s="30"/>
      <c r="N89" s="30"/>
    </row>
    <row r="90" spans="1:14" ht="25.5">
      <c r="A90" s="37" t="s">
        <v>268</v>
      </c>
      <c r="B90" s="28" t="s">
        <v>270</v>
      </c>
      <c r="C90" s="28" t="s">
        <v>269</v>
      </c>
      <c r="D90" s="28">
        <v>0</v>
      </c>
      <c r="E90" s="28">
        <v>0</v>
      </c>
      <c r="F90" s="38">
        <f t="shared" si="13"/>
        <v>0</v>
      </c>
      <c r="G90" s="39">
        <f t="shared" si="10"/>
        <v>1</v>
      </c>
      <c r="H90" s="40">
        <f t="shared" si="15"/>
        <v>88</v>
      </c>
      <c r="I90" s="47"/>
      <c r="J90" s="30">
        <f t="shared" si="11"/>
        <v>0</v>
      </c>
      <c r="K90" s="30">
        <f t="shared" si="14"/>
        <v>88</v>
      </c>
      <c r="L90" s="30">
        <f t="shared" si="12"/>
        <v>0</v>
      </c>
      <c r="M90" s="30"/>
      <c r="N90" s="30"/>
    </row>
    <row r="91" spans="1:14" ht="25.5">
      <c r="A91" s="37" t="s">
        <v>272</v>
      </c>
      <c r="B91" s="28" t="s">
        <v>271</v>
      </c>
      <c r="C91" s="28" t="s">
        <v>273</v>
      </c>
      <c r="D91" s="28">
        <v>0</v>
      </c>
      <c r="E91" s="28">
        <v>0</v>
      </c>
      <c r="F91" s="38">
        <f t="shared" si="13"/>
        <v>0</v>
      </c>
      <c r="G91" s="39">
        <f t="shared" si="10"/>
        <v>1</v>
      </c>
      <c r="H91" s="40">
        <f t="shared" si="15"/>
        <v>89</v>
      </c>
      <c r="I91" s="47"/>
      <c r="J91" s="30">
        <f t="shared" si="11"/>
        <v>0</v>
      </c>
      <c r="K91" s="30">
        <f t="shared" si="14"/>
        <v>89</v>
      </c>
      <c r="L91" s="30">
        <f t="shared" si="12"/>
        <v>0</v>
      </c>
      <c r="M91" s="30"/>
      <c r="N91" s="30"/>
    </row>
    <row r="92" spans="1:14" ht="25.5">
      <c r="A92" s="37" t="s">
        <v>276</v>
      </c>
      <c r="B92" s="28" t="s">
        <v>274</v>
      </c>
      <c r="C92" s="28" t="s">
        <v>275</v>
      </c>
      <c r="D92" s="28">
        <v>0</v>
      </c>
      <c r="E92" s="28">
        <v>0</v>
      </c>
      <c r="F92" s="38">
        <f t="shared" si="13"/>
        <v>0</v>
      </c>
      <c r="G92" s="39">
        <f t="shared" si="10"/>
        <v>1</v>
      </c>
      <c r="H92" s="40">
        <f t="shared" si="15"/>
        <v>90</v>
      </c>
      <c r="I92" s="47"/>
      <c r="J92" s="30">
        <f t="shared" si="11"/>
        <v>0</v>
      </c>
      <c r="K92" s="30">
        <f t="shared" si="14"/>
        <v>90</v>
      </c>
      <c r="L92" s="30">
        <f t="shared" si="12"/>
        <v>0</v>
      </c>
      <c r="M92" s="30"/>
      <c r="N92" s="30"/>
    </row>
    <row r="93" spans="1:14" ht="25.5">
      <c r="A93" s="37" t="s">
        <v>279</v>
      </c>
      <c r="B93" s="28" t="s">
        <v>277</v>
      </c>
      <c r="C93" s="28" t="s">
        <v>278</v>
      </c>
      <c r="D93" s="28">
        <v>0</v>
      </c>
      <c r="E93" s="28">
        <v>0</v>
      </c>
      <c r="F93" s="38">
        <f t="shared" si="13"/>
        <v>0</v>
      </c>
      <c r="G93" s="39">
        <f t="shared" si="10"/>
        <v>1</v>
      </c>
      <c r="H93" s="40">
        <f t="shared" si="15"/>
        <v>91</v>
      </c>
      <c r="I93" s="47"/>
      <c r="J93" s="30">
        <f t="shared" si="11"/>
        <v>0</v>
      </c>
      <c r="K93" s="30">
        <f t="shared" si="14"/>
        <v>91</v>
      </c>
      <c r="L93" s="30">
        <f t="shared" si="12"/>
        <v>0</v>
      </c>
      <c r="M93" s="30"/>
      <c r="N93" s="30"/>
    </row>
    <row r="94" spans="1:14" ht="25.5">
      <c r="A94" s="37" t="s">
        <v>282</v>
      </c>
      <c r="B94" s="28" t="s">
        <v>280</v>
      </c>
      <c r="C94" s="28" t="s">
        <v>281</v>
      </c>
      <c r="D94" s="28">
        <v>0</v>
      </c>
      <c r="E94" s="28">
        <v>0</v>
      </c>
      <c r="F94" s="38">
        <f t="shared" si="13"/>
        <v>0</v>
      </c>
      <c r="G94" s="39">
        <f t="shared" si="10"/>
        <v>1</v>
      </c>
      <c r="H94" s="40">
        <f t="shared" si="15"/>
        <v>92</v>
      </c>
      <c r="I94" s="47"/>
      <c r="J94" s="30">
        <f t="shared" si="11"/>
        <v>0</v>
      </c>
      <c r="K94" s="30">
        <f t="shared" si="14"/>
        <v>92</v>
      </c>
      <c r="L94" s="30">
        <f t="shared" si="12"/>
        <v>0</v>
      </c>
      <c r="M94" s="30"/>
      <c r="N94" s="30"/>
    </row>
    <row r="95" spans="1:14" ht="25.5">
      <c r="A95" s="37" t="s">
        <v>284</v>
      </c>
      <c r="B95" s="28" t="s">
        <v>283</v>
      </c>
      <c r="C95" s="28" t="s">
        <v>500</v>
      </c>
      <c r="D95" s="28">
        <v>0</v>
      </c>
      <c r="E95" s="28">
        <v>0</v>
      </c>
      <c r="F95" s="38">
        <f t="shared" si="13"/>
        <v>0</v>
      </c>
      <c r="G95" s="39">
        <f t="shared" si="10"/>
        <v>1</v>
      </c>
      <c r="H95" s="40">
        <f t="shared" si="15"/>
        <v>93</v>
      </c>
      <c r="I95" s="47"/>
      <c r="J95" s="30">
        <f t="shared" si="11"/>
        <v>0</v>
      </c>
      <c r="K95" s="30">
        <f t="shared" si="14"/>
        <v>93</v>
      </c>
      <c r="L95" s="30">
        <f t="shared" si="12"/>
        <v>0</v>
      </c>
      <c r="M95" s="30"/>
      <c r="N95" s="30"/>
    </row>
    <row r="96" spans="1:14" ht="25.5">
      <c r="A96" s="37" t="s">
        <v>287</v>
      </c>
      <c r="B96" s="28" t="s">
        <v>285</v>
      </c>
      <c r="C96" s="28" t="s">
        <v>286</v>
      </c>
      <c r="D96" s="28">
        <v>0</v>
      </c>
      <c r="E96" s="28">
        <v>0</v>
      </c>
      <c r="F96" s="38">
        <f t="shared" si="13"/>
        <v>0</v>
      </c>
      <c r="G96" s="39">
        <f t="shared" si="10"/>
        <v>1</v>
      </c>
      <c r="H96" s="40">
        <f t="shared" si="15"/>
        <v>94</v>
      </c>
      <c r="I96" s="47"/>
      <c r="J96" s="30">
        <f t="shared" si="11"/>
        <v>0</v>
      </c>
      <c r="K96" s="30">
        <f t="shared" si="14"/>
        <v>94</v>
      </c>
      <c r="L96" s="30">
        <f t="shared" si="12"/>
        <v>0</v>
      </c>
      <c r="M96" s="30"/>
      <c r="N96" s="30"/>
    </row>
    <row r="97" spans="1:14" ht="25.5">
      <c r="A97" s="37" t="s">
        <v>290</v>
      </c>
      <c r="B97" s="28" t="s">
        <v>288</v>
      </c>
      <c r="C97" s="28" t="s">
        <v>289</v>
      </c>
      <c r="D97" s="28">
        <v>0</v>
      </c>
      <c r="E97" s="28">
        <v>0</v>
      </c>
      <c r="F97" s="38">
        <f t="shared" si="13"/>
        <v>0</v>
      </c>
      <c r="G97" s="39">
        <f t="shared" si="10"/>
        <v>1</v>
      </c>
      <c r="H97" s="40">
        <f t="shared" si="15"/>
        <v>95</v>
      </c>
      <c r="I97" s="47"/>
      <c r="J97" s="30">
        <f t="shared" si="11"/>
        <v>0</v>
      </c>
      <c r="K97" s="30">
        <f t="shared" si="14"/>
        <v>95</v>
      </c>
      <c r="L97" s="30">
        <f t="shared" si="12"/>
        <v>0</v>
      </c>
      <c r="M97" s="30"/>
      <c r="N97" s="30"/>
    </row>
    <row r="98" spans="1:14" ht="25.5">
      <c r="A98" s="37" t="s">
        <v>293</v>
      </c>
      <c r="B98" s="28" t="s">
        <v>291</v>
      </c>
      <c r="C98" s="28" t="s">
        <v>292</v>
      </c>
      <c r="D98" s="28">
        <v>0</v>
      </c>
      <c r="E98" s="28">
        <v>0</v>
      </c>
      <c r="F98" s="38">
        <f t="shared" si="13"/>
        <v>0</v>
      </c>
      <c r="G98" s="39">
        <f t="shared" si="10"/>
        <v>1</v>
      </c>
      <c r="H98" s="40">
        <f t="shared" si="15"/>
        <v>96</v>
      </c>
      <c r="I98" s="47"/>
      <c r="J98" s="30">
        <f t="shared" si="11"/>
        <v>0</v>
      </c>
      <c r="K98" s="30">
        <f t="shared" si="14"/>
        <v>96</v>
      </c>
      <c r="L98" s="30">
        <f t="shared" si="12"/>
        <v>0</v>
      </c>
      <c r="M98" s="30"/>
      <c r="N98" s="30"/>
    </row>
    <row r="99" spans="1:14" ht="25.5">
      <c r="A99" s="37" t="s">
        <v>294</v>
      </c>
      <c r="B99" s="28" t="s">
        <v>295</v>
      </c>
      <c r="C99" s="28" t="s">
        <v>296</v>
      </c>
      <c r="D99" s="28">
        <v>0</v>
      </c>
      <c r="E99" s="28">
        <v>0</v>
      </c>
      <c r="F99" s="38">
        <f t="shared" si="13"/>
        <v>0</v>
      </c>
      <c r="G99" s="39">
        <f>IF((F99=0),IF(E99=0,1,1+E99*G$2),IF((F99=1)*((D99/C$2)&gt;G$2),0,1-F99*G$2*D99/D$2))</f>
        <v>1</v>
      </c>
      <c r="H99" s="40">
        <f t="shared" si="15"/>
        <v>97</v>
      </c>
      <c r="I99" s="47"/>
      <c r="J99" s="30">
        <f t="shared" si="11"/>
        <v>0</v>
      </c>
      <c r="K99" s="30">
        <f t="shared" si="14"/>
        <v>97</v>
      </c>
      <c r="L99" s="30">
        <f aca="true" t="shared" si="16" ref="L99:L122">D99-E99</f>
        <v>0</v>
      </c>
      <c r="M99" s="30"/>
      <c r="N99" s="30"/>
    </row>
    <row r="100" spans="1:14" ht="25.5">
      <c r="A100" s="37" t="s">
        <v>297</v>
      </c>
      <c r="B100" s="28" t="s">
        <v>298</v>
      </c>
      <c r="C100" s="28" t="s">
        <v>299</v>
      </c>
      <c r="D100" s="28">
        <v>0</v>
      </c>
      <c r="E100" s="28">
        <v>0</v>
      </c>
      <c r="F100" s="38">
        <f t="shared" si="13"/>
        <v>0</v>
      </c>
      <c r="G100" s="39">
        <f>IF((F100=0),IF(E100=0,1,1+E100*G$2),IF((F100=1)*((D100/C$2)&gt;G$2),0,1-F100*G$2*D100/D$2))</f>
        <v>1</v>
      </c>
      <c r="H100" s="40">
        <f t="shared" si="15"/>
        <v>98</v>
      </c>
      <c r="I100" s="47"/>
      <c r="J100" s="30">
        <f t="shared" si="11"/>
        <v>0</v>
      </c>
      <c r="K100" s="30">
        <f aca="true" t="shared" si="17" ref="K100:K122">K99+1</f>
        <v>98</v>
      </c>
      <c r="L100" s="30">
        <f t="shared" si="16"/>
        <v>0</v>
      </c>
      <c r="M100" s="30"/>
      <c r="N100" s="30"/>
    </row>
    <row r="101" spans="1:14" ht="25.5">
      <c r="A101" s="37" t="s">
        <v>302</v>
      </c>
      <c r="B101" s="28" t="s">
        <v>300</v>
      </c>
      <c r="C101" s="28" t="s">
        <v>301</v>
      </c>
      <c r="D101" s="28">
        <v>0</v>
      </c>
      <c r="E101" s="28">
        <v>0</v>
      </c>
      <c r="F101" s="38">
        <f t="shared" si="13"/>
        <v>0</v>
      </c>
      <c r="G101" s="39">
        <f>IF((F101=0),IF(E101=0,1,1+E101*G$2),IF((F101=1)*((D101/C$2)&gt;G$2),0,1-F101*G$2*D101/D$2))</f>
        <v>1</v>
      </c>
      <c r="H101" s="40">
        <f t="shared" si="15"/>
        <v>99</v>
      </c>
      <c r="I101" s="47"/>
      <c r="J101" s="30">
        <f t="shared" si="11"/>
        <v>0</v>
      </c>
      <c r="K101" s="30">
        <f t="shared" si="17"/>
        <v>99</v>
      </c>
      <c r="L101" s="30">
        <f t="shared" si="16"/>
        <v>0</v>
      </c>
      <c r="M101" s="30"/>
      <c r="N101" s="30"/>
    </row>
    <row r="102" spans="1:14" ht="25.5">
      <c r="A102" s="37" t="s">
        <v>305</v>
      </c>
      <c r="B102" s="28" t="s">
        <v>303</v>
      </c>
      <c r="C102" s="28" t="s">
        <v>304</v>
      </c>
      <c r="D102" s="28">
        <v>0</v>
      </c>
      <c r="E102" s="28">
        <v>0</v>
      </c>
      <c r="F102" s="38">
        <f t="shared" si="13"/>
        <v>0</v>
      </c>
      <c r="G102" s="39">
        <f>IF((F102=0),IF(E102=0,1,1+E102*G$2),IF((F102=1)*((D102/C$2)&gt;G$2),0,1-F102*G$2*D102/D$2))</f>
        <v>1</v>
      </c>
      <c r="H102" s="40">
        <f t="shared" si="15"/>
        <v>100</v>
      </c>
      <c r="I102" s="47"/>
      <c r="J102" s="30">
        <f t="shared" si="11"/>
        <v>0</v>
      </c>
      <c r="K102" s="30">
        <f t="shared" si="17"/>
        <v>100</v>
      </c>
      <c r="L102" s="30">
        <f t="shared" si="16"/>
        <v>0</v>
      </c>
      <c r="M102" s="30"/>
      <c r="N102" s="30"/>
    </row>
    <row r="103" spans="1:14" ht="25.5">
      <c r="A103" s="37" t="s">
        <v>309</v>
      </c>
      <c r="B103" s="28" t="s">
        <v>310</v>
      </c>
      <c r="C103" s="28" t="s">
        <v>311</v>
      </c>
      <c r="D103" s="28">
        <v>0</v>
      </c>
      <c r="E103" s="28">
        <v>0</v>
      </c>
      <c r="F103" s="38">
        <f>IF((D103+E103)&gt;0,D103/(D103+E103),0)</f>
        <v>0</v>
      </c>
      <c r="G103" s="39">
        <f>IF((F103=0),IF(E103=0,1,1+E103*G$2),IF((F103=1)*((D103/C$2)&gt;G$2),0,1-F103*G$2*D103/D$2))</f>
        <v>1</v>
      </c>
      <c r="H103" s="40">
        <f>H102+G103</f>
        <v>101</v>
      </c>
      <c r="I103" s="47"/>
      <c r="J103" s="30">
        <f>1-(D103=0)*(E103=0)</f>
        <v>0</v>
      </c>
      <c r="K103" s="30">
        <f t="shared" si="17"/>
        <v>101</v>
      </c>
      <c r="L103" s="30">
        <f t="shared" si="16"/>
        <v>0</v>
      </c>
      <c r="M103" s="30"/>
      <c r="N103" s="30"/>
    </row>
    <row r="104" spans="1:14" ht="25.5">
      <c r="A104" s="37" t="s">
        <v>314</v>
      </c>
      <c r="B104" s="28" t="s">
        <v>312</v>
      </c>
      <c r="C104" s="28" t="s">
        <v>313</v>
      </c>
      <c r="D104" s="28">
        <v>0</v>
      </c>
      <c r="E104" s="28">
        <v>0</v>
      </c>
      <c r="F104" s="38">
        <f aca="true" t="shared" si="18" ref="F104:F111">IF((D104+E104)&gt;0,D104/(D104+E104),0)</f>
        <v>0</v>
      </c>
      <c r="G104" s="39">
        <f aca="true" t="shared" si="19" ref="G104:G111">IF((F104=0),IF(E104=0,1,1+E104*G$2),IF((F104=1)*((D104/C$2)&gt;G$2),0,1-F104*G$2*D104/D$2))</f>
        <v>1</v>
      </c>
      <c r="H104" s="40">
        <f aca="true" t="shared" si="20" ref="H104:H111">H103+G104</f>
        <v>102</v>
      </c>
      <c r="I104" s="47"/>
      <c r="J104" s="30">
        <f aca="true" t="shared" si="21" ref="J104:J111">1-(D104=0)*(E104=0)</f>
        <v>0</v>
      </c>
      <c r="K104" s="30">
        <f t="shared" si="17"/>
        <v>102</v>
      </c>
      <c r="L104" s="30">
        <f t="shared" si="16"/>
        <v>0</v>
      </c>
      <c r="M104" s="30"/>
      <c r="N104" s="30"/>
    </row>
    <row r="105" spans="1:14" ht="25.5">
      <c r="A105" s="37" t="s">
        <v>316</v>
      </c>
      <c r="B105" s="28" t="s">
        <v>315</v>
      </c>
      <c r="C105" s="28" t="s">
        <v>334</v>
      </c>
      <c r="D105" s="28">
        <v>0</v>
      </c>
      <c r="E105" s="28">
        <v>0</v>
      </c>
      <c r="F105" s="38">
        <f t="shared" si="18"/>
        <v>0</v>
      </c>
      <c r="G105" s="39">
        <f t="shared" si="19"/>
        <v>1</v>
      </c>
      <c r="H105" s="40">
        <f t="shared" si="20"/>
        <v>103</v>
      </c>
      <c r="I105" s="47"/>
      <c r="J105" s="30">
        <f t="shared" si="21"/>
        <v>0</v>
      </c>
      <c r="K105" s="30">
        <f t="shared" si="17"/>
        <v>103</v>
      </c>
      <c r="L105" s="30">
        <f t="shared" si="16"/>
        <v>0</v>
      </c>
      <c r="M105" s="30"/>
      <c r="N105" s="30"/>
    </row>
    <row r="106" spans="1:14" ht="25.5">
      <c r="A106" s="37" t="s">
        <v>319</v>
      </c>
      <c r="B106" s="28" t="s">
        <v>317</v>
      </c>
      <c r="C106" s="28" t="s">
        <v>318</v>
      </c>
      <c r="D106" s="28">
        <v>0</v>
      </c>
      <c r="E106" s="28">
        <v>0</v>
      </c>
      <c r="F106" s="38">
        <f t="shared" si="18"/>
        <v>0</v>
      </c>
      <c r="G106" s="39">
        <f t="shared" si="19"/>
        <v>1</v>
      </c>
      <c r="H106" s="40">
        <f t="shared" si="20"/>
        <v>104</v>
      </c>
      <c r="I106" s="47"/>
      <c r="J106" s="30">
        <f t="shared" si="21"/>
        <v>0</v>
      </c>
      <c r="K106" s="30">
        <f t="shared" si="17"/>
        <v>104</v>
      </c>
      <c r="L106" s="30">
        <f t="shared" si="16"/>
        <v>0</v>
      </c>
      <c r="M106" s="30"/>
      <c r="N106" s="30"/>
    </row>
    <row r="107" spans="1:14" ht="25.5">
      <c r="A107" s="37" t="s">
        <v>321</v>
      </c>
      <c r="B107" s="28" t="s">
        <v>320</v>
      </c>
      <c r="C107" s="28" t="s">
        <v>322</v>
      </c>
      <c r="D107" s="28">
        <v>0</v>
      </c>
      <c r="E107" s="28">
        <v>0</v>
      </c>
      <c r="F107" s="38">
        <f t="shared" si="18"/>
        <v>0</v>
      </c>
      <c r="G107" s="39">
        <f t="shared" si="19"/>
        <v>1</v>
      </c>
      <c r="H107" s="40">
        <f t="shared" si="20"/>
        <v>105</v>
      </c>
      <c r="I107" s="47"/>
      <c r="J107" s="30">
        <f t="shared" si="21"/>
        <v>0</v>
      </c>
      <c r="K107" s="30">
        <f t="shared" si="17"/>
        <v>105</v>
      </c>
      <c r="L107" s="30">
        <f t="shared" si="16"/>
        <v>0</v>
      </c>
      <c r="M107" s="30"/>
      <c r="N107" s="30"/>
    </row>
    <row r="108" spans="1:14" ht="25.5">
      <c r="A108" s="37" t="s">
        <v>323</v>
      </c>
      <c r="B108" s="28" t="s">
        <v>324</v>
      </c>
      <c r="C108" s="28" t="s">
        <v>325</v>
      </c>
      <c r="D108" s="28">
        <v>0</v>
      </c>
      <c r="E108" s="28">
        <v>0</v>
      </c>
      <c r="F108" s="38">
        <f t="shared" si="18"/>
        <v>0</v>
      </c>
      <c r="G108" s="39">
        <f t="shared" si="19"/>
        <v>1</v>
      </c>
      <c r="H108" s="40">
        <f t="shared" si="20"/>
        <v>106</v>
      </c>
      <c r="I108" s="47"/>
      <c r="J108" s="30">
        <f t="shared" si="21"/>
        <v>0</v>
      </c>
      <c r="K108" s="30">
        <f t="shared" si="17"/>
        <v>106</v>
      </c>
      <c r="L108" s="30">
        <f t="shared" si="16"/>
        <v>0</v>
      </c>
      <c r="M108" s="30"/>
      <c r="N108" s="30"/>
    </row>
    <row r="109" spans="1:14" ht="25.5">
      <c r="A109" s="37" t="s">
        <v>327</v>
      </c>
      <c r="B109" s="28" t="s">
        <v>329</v>
      </c>
      <c r="C109" s="28" t="s">
        <v>335</v>
      </c>
      <c r="D109" s="28">
        <v>0</v>
      </c>
      <c r="E109" s="28">
        <v>0</v>
      </c>
      <c r="F109" s="38">
        <f t="shared" si="18"/>
        <v>0</v>
      </c>
      <c r="G109" s="39">
        <f t="shared" si="19"/>
        <v>1</v>
      </c>
      <c r="H109" s="40">
        <f t="shared" si="20"/>
        <v>107</v>
      </c>
      <c r="I109" s="47"/>
      <c r="J109" s="30">
        <f t="shared" si="21"/>
        <v>0</v>
      </c>
      <c r="K109" s="30">
        <f t="shared" si="17"/>
        <v>107</v>
      </c>
      <c r="L109" s="30">
        <f t="shared" si="16"/>
        <v>0</v>
      </c>
      <c r="M109" s="30"/>
      <c r="N109" s="30"/>
    </row>
    <row r="110" spans="1:14" ht="25.5">
      <c r="A110" s="37" t="s">
        <v>326</v>
      </c>
      <c r="B110" s="28" t="s">
        <v>328</v>
      </c>
      <c r="C110" s="28" t="s">
        <v>330</v>
      </c>
      <c r="D110" s="28">
        <v>0</v>
      </c>
      <c r="E110" s="28">
        <v>0</v>
      </c>
      <c r="F110" s="38">
        <f t="shared" si="18"/>
        <v>0</v>
      </c>
      <c r="G110" s="39">
        <f t="shared" si="19"/>
        <v>1</v>
      </c>
      <c r="H110" s="40">
        <f t="shared" si="20"/>
        <v>108</v>
      </c>
      <c r="I110" s="47"/>
      <c r="J110" s="30">
        <f t="shared" si="21"/>
        <v>0</v>
      </c>
      <c r="K110" s="30">
        <f t="shared" si="17"/>
        <v>108</v>
      </c>
      <c r="L110" s="30">
        <f t="shared" si="16"/>
        <v>0</v>
      </c>
      <c r="M110" s="30"/>
      <c r="N110" s="30"/>
    </row>
    <row r="111" spans="1:14" ht="25.5">
      <c r="A111" s="37" t="s">
        <v>333</v>
      </c>
      <c r="B111" s="28" t="s">
        <v>331</v>
      </c>
      <c r="C111" s="28" t="s">
        <v>336</v>
      </c>
      <c r="D111" s="28">
        <v>0</v>
      </c>
      <c r="E111" s="28">
        <v>0</v>
      </c>
      <c r="F111" s="38">
        <f t="shared" si="18"/>
        <v>0</v>
      </c>
      <c r="G111" s="39">
        <f t="shared" si="19"/>
        <v>1</v>
      </c>
      <c r="H111" s="40">
        <f t="shared" si="20"/>
        <v>109</v>
      </c>
      <c r="I111" s="47"/>
      <c r="J111" s="30">
        <f t="shared" si="21"/>
        <v>0</v>
      </c>
      <c r="K111" s="30">
        <f t="shared" si="17"/>
        <v>109</v>
      </c>
      <c r="L111" s="30">
        <f t="shared" si="16"/>
        <v>0</v>
      </c>
      <c r="M111" s="30"/>
      <c r="N111" s="30"/>
    </row>
    <row r="112" spans="1:14" ht="25.5">
      <c r="A112" s="37" t="s">
        <v>338</v>
      </c>
      <c r="B112" s="28" t="s">
        <v>337</v>
      </c>
      <c r="C112" s="28" t="s">
        <v>332</v>
      </c>
      <c r="D112" s="28">
        <v>0</v>
      </c>
      <c r="E112" s="28">
        <v>0</v>
      </c>
      <c r="F112" s="38">
        <f aca="true" t="shared" si="22" ref="F112:F118">IF((D112+E112)&gt;0,D112/(D112+E112),0)</f>
        <v>0</v>
      </c>
      <c r="G112" s="39">
        <f aca="true" t="shared" si="23" ref="G112:G118">IF((F112=0),IF(E112=0,1,1+E112*G$2),IF((F112=1)*((D112/C$2)&gt;G$2),0,1-F112*G$2*D112/D$2))</f>
        <v>1</v>
      </c>
      <c r="H112" s="40">
        <f aca="true" t="shared" si="24" ref="H112:H118">H111+G112</f>
        <v>110</v>
      </c>
      <c r="I112" s="47"/>
      <c r="J112" s="30">
        <f aca="true" t="shared" si="25" ref="J112:J118">1-(D112=0)*(E112=0)</f>
        <v>0</v>
      </c>
      <c r="K112" s="30">
        <f t="shared" si="17"/>
        <v>110</v>
      </c>
      <c r="L112" s="30">
        <f t="shared" si="16"/>
        <v>0</v>
      </c>
      <c r="M112" s="30"/>
      <c r="N112" s="30"/>
    </row>
    <row r="113" spans="1:14" ht="25.5">
      <c r="A113" s="37" t="s">
        <v>339</v>
      </c>
      <c r="B113" s="28" t="s">
        <v>340</v>
      </c>
      <c r="C113" s="28" t="s">
        <v>343</v>
      </c>
      <c r="D113" s="28">
        <v>0</v>
      </c>
      <c r="E113" s="28">
        <v>0</v>
      </c>
      <c r="F113" s="38">
        <f t="shared" si="22"/>
        <v>0</v>
      </c>
      <c r="G113" s="39">
        <f t="shared" si="23"/>
        <v>1</v>
      </c>
      <c r="H113" s="40">
        <f t="shared" si="24"/>
        <v>111</v>
      </c>
      <c r="I113" s="47"/>
      <c r="J113" s="30">
        <f t="shared" si="25"/>
        <v>0</v>
      </c>
      <c r="K113" s="30">
        <f t="shared" si="17"/>
        <v>111</v>
      </c>
      <c r="L113" s="30">
        <f t="shared" si="16"/>
        <v>0</v>
      </c>
      <c r="M113" s="30"/>
      <c r="N113" s="30"/>
    </row>
    <row r="114" spans="1:14" ht="25.5">
      <c r="A114" s="37" t="s">
        <v>341</v>
      </c>
      <c r="B114" s="28" t="s">
        <v>342</v>
      </c>
      <c r="C114" s="28" t="s">
        <v>344</v>
      </c>
      <c r="D114" s="28">
        <v>0</v>
      </c>
      <c r="E114" s="28">
        <v>0</v>
      </c>
      <c r="F114" s="38">
        <f t="shared" si="22"/>
        <v>0</v>
      </c>
      <c r="G114" s="39">
        <f t="shared" si="23"/>
        <v>1</v>
      </c>
      <c r="H114" s="40">
        <f t="shared" si="24"/>
        <v>112</v>
      </c>
      <c r="I114" s="47"/>
      <c r="J114" s="30">
        <f t="shared" si="25"/>
        <v>0</v>
      </c>
      <c r="K114" s="30">
        <f t="shared" si="17"/>
        <v>112</v>
      </c>
      <c r="L114" s="30">
        <f t="shared" si="16"/>
        <v>0</v>
      </c>
      <c r="M114" s="30"/>
      <c r="N114" s="30"/>
    </row>
    <row r="115" spans="1:14" ht="25.5">
      <c r="A115" s="37" t="s">
        <v>345</v>
      </c>
      <c r="B115" s="28" t="s">
        <v>240</v>
      </c>
      <c r="C115" s="28" t="s">
        <v>355</v>
      </c>
      <c r="D115" s="28">
        <v>0</v>
      </c>
      <c r="E115" s="28">
        <v>0</v>
      </c>
      <c r="F115" s="38">
        <f t="shared" si="22"/>
        <v>0</v>
      </c>
      <c r="G115" s="39">
        <f t="shared" si="23"/>
        <v>1</v>
      </c>
      <c r="H115" s="40">
        <f t="shared" si="24"/>
        <v>113</v>
      </c>
      <c r="I115" s="47"/>
      <c r="J115" s="30">
        <f t="shared" si="25"/>
        <v>0</v>
      </c>
      <c r="K115" s="30">
        <f t="shared" si="17"/>
        <v>113</v>
      </c>
      <c r="L115" s="30">
        <f t="shared" si="16"/>
        <v>0</v>
      </c>
      <c r="M115" s="30"/>
      <c r="N115" s="30"/>
    </row>
    <row r="116" spans="1:14" ht="25.5">
      <c r="A116" s="37" t="s">
        <v>348</v>
      </c>
      <c r="B116" s="28" t="s">
        <v>347</v>
      </c>
      <c r="C116" s="28" t="s">
        <v>349</v>
      </c>
      <c r="D116" s="28">
        <v>0</v>
      </c>
      <c r="E116" s="28">
        <v>0</v>
      </c>
      <c r="F116" s="38">
        <f t="shared" si="22"/>
        <v>0</v>
      </c>
      <c r="G116" s="39">
        <f t="shared" si="23"/>
        <v>1</v>
      </c>
      <c r="H116" s="40">
        <f t="shared" si="24"/>
        <v>114</v>
      </c>
      <c r="I116" s="47"/>
      <c r="J116" s="30">
        <f t="shared" si="25"/>
        <v>0</v>
      </c>
      <c r="K116" s="30">
        <f t="shared" si="17"/>
        <v>114</v>
      </c>
      <c r="L116" s="30">
        <f t="shared" si="16"/>
        <v>0</v>
      </c>
      <c r="M116" s="30"/>
      <c r="N116" s="30"/>
    </row>
    <row r="117" spans="1:14" ht="25.5">
      <c r="A117" s="37" t="s">
        <v>351</v>
      </c>
      <c r="B117" s="28" t="s">
        <v>350</v>
      </c>
      <c r="C117" s="28" t="s">
        <v>352</v>
      </c>
      <c r="D117" s="28">
        <v>0</v>
      </c>
      <c r="E117" s="28">
        <v>0</v>
      </c>
      <c r="F117" s="38">
        <f t="shared" si="22"/>
        <v>0</v>
      </c>
      <c r="G117" s="39">
        <f t="shared" si="23"/>
        <v>1</v>
      </c>
      <c r="H117" s="40">
        <f t="shared" si="24"/>
        <v>115</v>
      </c>
      <c r="I117" s="47"/>
      <c r="J117" s="30">
        <f t="shared" si="25"/>
        <v>0</v>
      </c>
      <c r="K117" s="30">
        <f t="shared" si="17"/>
        <v>115</v>
      </c>
      <c r="L117" s="30">
        <f t="shared" si="16"/>
        <v>0</v>
      </c>
      <c r="M117" s="30"/>
      <c r="N117" s="30"/>
    </row>
    <row r="118" spans="1:14" ht="25.5">
      <c r="A118" s="37" t="s">
        <v>353</v>
      </c>
      <c r="B118" s="28" t="s">
        <v>354</v>
      </c>
      <c r="C118" s="28" t="s">
        <v>346</v>
      </c>
      <c r="D118" s="28">
        <v>0</v>
      </c>
      <c r="E118" s="28">
        <v>0</v>
      </c>
      <c r="F118" s="38">
        <f t="shared" si="22"/>
        <v>0</v>
      </c>
      <c r="G118" s="39">
        <f t="shared" si="23"/>
        <v>1</v>
      </c>
      <c r="H118" s="40">
        <f t="shared" si="24"/>
        <v>116</v>
      </c>
      <c r="I118" s="47"/>
      <c r="J118" s="30">
        <f t="shared" si="25"/>
        <v>0</v>
      </c>
      <c r="K118" s="30">
        <f t="shared" si="17"/>
        <v>116</v>
      </c>
      <c r="L118" s="30">
        <f t="shared" si="16"/>
        <v>0</v>
      </c>
      <c r="M118" s="30"/>
      <c r="N118" s="30"/>
    </row>
    <row r="119" spans="1:14" ht="25.5">
      <c r="A119" s="37" t="s">
        <v>356</v>
      </c>
      <c r="B119" s="28" t="s">
        <v>357</v>
      </c>
      <c r="C119" s="28" t="s">
        <v>361</v>
      </c>
      <c r="D119" s="28">
        <v>0</v>
      </c>
      <c r="E119" s="28">
        <v>0</v>
      </c>
      <c r="F119" s="38">
        <f>IF((D119+E119)&gt;0,D119/(D119+E119),0)</f>
        <v>0</v>
      </c>
      <c r="G119" s="39">
        <f>IF((F119=0),IF(E119=0,1,1+E119*G$2),IF((F119=1)*((D119/C$2)&gt;G$2),0,1-F119*G$2*D119/D$2))</f>
        <v>1</v>
      </c>
      <c r="H119" s="40">
        <f>H118+G119</f>
        <v>117</v>
      </c>
      <c r="I119" s="47"/>
      <c r="J119" s="30">
        <f>1-(D119=0)*(E119=0)</f>
        <v>0</v>
      </c>
      <c r="K119" s="30">
        <f t="shared" si="17"/>
        <v>117</v>
      </c>
      <c r="L119" s="30">
        <f t="shared" si="16"/>
        <v>0</v>
      </c>
      <c r="M119" s="30"/>
      <c r="N119" s="30"/>
    </row>
    <row r="120" spans="1:14" ht="25.5">
      <c r="A120" s="37" t="s">
        <v>358</v>
      </c>
      <c r="B120" s="28" t="s">
        <v>364</v>
      </c>
      <c r="C120" s="28" t="s">
        <v>362</v>
      </c>
      <c r="D120" s="28">
        <v>0</v>
      </c>
      <c r="E120" s="28">
        <v>0</v>
      </c>
      <c r="F120" s="38">
        <f>IF((D120+E120)&gt;0,D120/(D120+E120),0)</f>
        <v>0</v>
      </c>
      <c r="G120" s="39">
        <f>IF((F120=0),IF(E120=0,1,1+E120*G$2),IF((F120=1)*((D120/C$2)&gt;G$2),0,1-F120*G$2*D120/D$2))</f>
        <v>1</v>
      </c>
      <c r="H120" s="40">
        <f>H119+G120</f>
        <v>118</v>
      </c>
      <c r="I120" s="47"/>
      <c r="J120" s="30">
        <f>1-(D120=0)*(E120=0)</f>
        <v>0</v>
      </c>
      <c r="K120" s="30">
        <f t="shared" si="17"/>
        <v>118</v>
      </c>
      <c r="L120" s="30">
        <f t="shared" si="16"/>
        <v>0</v>
      </c>
      <c r="M120" s="30"/>
      <c r="N120" s="30"/>
    </row>
    <row r="121" spans="1:14" ht="25.5">
      <c r="A121" s="37" t="s">
        <v>359</v>
      </c>
      <c r="B121" s="28" t="s">
        <v>360</v>
      </c>
      <c r="C121" s="28" t="s">
        <v>363</v>
      </c>
      <c r="D121" s="28">
        <v>0</v>
      </c>
      <c r="E121" s="28">
        <v>0</v>
      </c>
      <c r="F121" s="38">
        <f>IF((D121+E121)&gt;0,D121/(D121+E121),0)</f>
        <v>0</v>
      </c>
      <c r="G121" s="39">
        <f>IF((F121=0),IF(E121=0,1,1+E121*G$2),IF((F121=1)*((D121/C$2)&gt;G$2),0,1-F121*G$2*D121/D$2))</f>
        <v>1</v>
      </c>
      <c r="H121" s="40">
        <f>H120+G121</f>
        <v>119</v>
      </c>
      <c r="I121" s="47"/>
      <c r="J121" s="30">
        <f>1-(D121=0)*(E121=0)</f>
        <v>0</v>
      </c>
      <c r="K121" s="30">
        <f t="shared" si="17"/>
        <v>119</v>
      </c>
      <c r="L121" s="30">
        <f t="shared" si="16"/>
        <v>0</v>
      </c>
      <c r="M121" s="30"/>
      <c r="N121" s="30"/>
    </row>
    <row r="122" spans="1:14" ht="25.5">
      <c r="A122" s="37" t="s">
        <v>366</v>
      </c>
      <c r="B122" s="28" t="s">
        <v>365</v>
      </c>
      <c r="C122" s="28" t="s">
        <v>371</v>
      </c>
      <c r="D122" s="28">
        <v>0</v>
      </c>
      <c r="E122" s="28">
        <v>0</v>
      </c>
      <c r="F122" s="38">
        <f>IF((D122+E122)&gt;0,D122/(D122+E122),0)</f>
        <v>0</v>
      </c>
      <c r="G122" s="39">
        <f>IF((F122=0),IF(E122=0,1,1+E122*G$2),IF((F122=1)*((D122/C$2)&gt;G$2),0,1-F122*G$2*D122/D$2))</f>
        <v>1</v>
      </c>
      <c r="H122" s="40">
        <f>H121+G122</f>
        <v>120</v>
      </c>
      <c r="I122" s="47"/>
      <c r="J122" s="30">
        <f>1-(D122=0)*(E122=0)</f>
        <v>0</v>
      </c>
      <c r="K122" s="30">
        <f t="shared" si="17"/>
        <v>120</v>
      </c>
      <c r="L122" s="30">
        <f t="shared" si="16"/>
        <v>0</v>
      </c>
      <c r="M122" s="30"/>
      <c r="N122" s="30"/>
    </row>
    <row r="123" spans="1:14" ht="25.5">
      <c r="A123" s="37" t="s">
        <v>368</v>
      </c>
      <c r="B123" s="28" t="s">
        <v>369</v>
      </c>
      <c r="C123" s="28" t="s">
        <v>370</v>
      </c>
      <c r="D123" s="28">
        <v>0</v>
      </c>
      <c r="E123" s="28">
        <v>0</v>
      </c>
      <c r="F123" s="38">
        <f aca="true" t="shared" si="26" ref="F123:F165">IF((D123+E123)&gt;0,D123/(D123+E123),0)</f>
        <v>0</v>
      </c>
      <c r="G123" s="39">
        <f aca="true" t="shared" si="27" ref="G123:G165">IF((F123=0),IF(E123=0,1,1+E123*G$2),IF((F123=1)*((D123/C$2)&gt;G$2),0,1-F123*G$2*D123/D$2))</f>
        <v>1</v>
      </c>
      <c r="H123" s="40">
        <f aca="true" t="shared" si="28" ref="H123:H165">H122+G123</f>
        <v>121</v>
      </c>
      <c r="I123" s="47"/>
      <c r="J123" s="30">
        <f aca="true" t="shared" si="29" ref="J123:J165">1-(D123=0)*(E123=0)</f>
        <v>0</v>
      </c>
      <c r="K123" s="30">
        <f aca="true" t="shared" si="30" ref="K123:K165">K122+1</f>
        <v>121</v>
      </c>
      <c r="L123" s="30">
        <f aca="true" t="shared" si="31" ref="L123:L165">D123-E123</f>
        <v>0</v>
      </c>
      <c r="M123" s="30"/>
      <c r="N123" s="30"/>
    </row>
    <row r="124" spans="1:14" ht="25.5">
      <c r="A124" s="37" t="s">
        <v>372</v>
      </c>
      <c r="B124" s="28" t="s">
        <v>6</v>
      </c>
      <c r="C124" s="28" t="s">
        <v>373</v>
      </c>
      <c r="D124" s="28">
        <v>0</v>
      </c>
      <c r="E124" s="28">
        <v>0</v>
      </c>
      <c r="F124" s="38">
        <f t="shared" si="26"/>
        <v>0</v>
      </c>
      <c r="G124" s="39">
        <f t="shared" si="27"/>
        <v>1</v>
      </c>
      <c r="H124" s="40">
        <f t="shared" si="28"/>
        <v>122</v>
      </c>
      <c r="I124" s="47"/>
      <c r="J124" s="30">
        <f t="shared" si="29"/>
        <v>0</v>
      </c>
      <c r="K124" s="30">
        <f t="shared" si="30"/>
        <v>122</v>
      </c>
      <c r="L124" s="30">
        <f t="shared" si="31"/>
        <v>0</v>
      </c>
      <c r="M124" s="30"/>
      <c r="N124" s="30"/>
    </row>
    <row r="125" spans="1:14" ht="25.5">
      <c r="A125" s="37" t="s">
        <v>375</v>
      </c>
      <c r="B125" s="28" t="s">
        <v>374</v>
      </c>
      <c r="C125" s="28" t="s">
        <v>376</v>
      </c>
      <c r="D125" s="28">
        <v>0</v>
      </c>
      <c r="E125" s="28">
        <v>0</v>
      </c>
      <c r="F125" s="38">
        <f t="shared" si="26"/>
        <v>0</v>
      </c>
      <c r="G125" s="39">
        <f t="shared" si="27"/>
        <v>1</v>
      </c>
      <c r="H125" s="40">
        <f t="shared" si="28"/>
        <v>123</v>
      </c>
      <c r="I125" s="47"/>
      <c r="J125" s="30">
        <f t="shared" si="29"/>
        <v>0</v>
      </c>
      <c r="K125" s="30">
        <f t="shared" si="30"/>
        <v>123</v>
      </c>
      <c r="L125" s="30">
        <f t="shared" si="31"/>
        <v>0</v>
      </c>
      <c r="M125" s="30"/>
      <c r="N125" s="30"/>
    </row>
    <row r="126" spans="1:14" ht="25.5">
      <c r="A126" s="37" t="s">
        <v>378</v>
      </c>
      <c r="B126" s="28" t="s">
        <v>224</v>
      </c>
      <c r="C126" s="28" t="s">
        <v>377</v>
      </c>
      <c r="D126" s="28">
        <v>0</v>
      </c>
      <c r="E126" s="28">
        <v>0</v>
      </c>
      <c r="F126" s="38">
        <f t="shared" si="26"/>
        <v>0</v>
      </c>
      <c r="G126" s="39">
        <f t="shared" si="27"/>
        <v>1</v>
      </c>
      <c r="H126" s="40">
        <f t="shared" si="28"/>
        <v>124</v>
      </c>
      <c r="I126" s="47"/>
      <c r="J126" s="30">
        <f t="shared" si="29"/>
        <v>0</v>
      </c>
      <c r="K126" s="30">
        <f t="shared" si="30"/>
        <v>124</v>
      </c>
      <c r="L126" s="30">
        <f t="shared" si="31"/>
        <v>0</v>
      </c>
      <c r="M126" s="30"/>
      <c r="N126" s="30"/>
    </row>
    <row r="127" spans="1:14" ht="25.5">
      <c r="A127" s="37" t="s">
        <v>380</v>
      </c>
      <c r="B127" s="28" t="s">
        <v>199</v>
      </c>
      <c r="C127" s="28" t="s">
        <v>379</v>
      </c>
      <c r="D127" s="28">
        <v>0</v>
      </c>
      <c r="E127" s="28">
        <v>0</v>
      </c>
      <c r="F127" s="38">
        <f t="shared" si="26"/>
        <v>0</v>
      </c>
      <c r="G127" s="39">
        <f t="shared" si="27"/>
        <v>1</v>
      </c>
      <c r="H127" s="40">
        <f t="shared" si="28"/>
        <v>125</v>
      </c>
      <c r="I127" s="47"/>
      <c r="J127" s="30">
        <f t="shared" si="29"/>
        <v>0</v>
      </c>
      <c r="K127" s="30">
        <f t="shared" si="30"/>
        <v>125</v>
      </c>
      <c r="L127" s="30">
        <f t="shared" si="31"/>
        <v>0</v>
      </c>
      <c r="M127" s="30"/>
      <c r="N127" s="30"/>
    </row>
    <row r="128" spans="1:14" ht="25.5">
      <c r="A128" s="37" t="s">
        <v>383</v>
      </c>
      <c r="B128" s="28" t="s">
        <v>381</v>
      </c>
      <c r="C128" s="28" t="s">
        <v>382</v>
      </c>
      <c r="D128" s="28">
        <v>0</v>
      </c>
      <c r="E128" s="28">
        <v>0</v>
      </c>
      <c r="F128" s="38">
        <f t="shared" si="26"/>
        <v>0</v>
      </c>
      <c r="G128" s="39">
        <f t="shared" si="27"/>
        <v>1</v>
      </c>
      <c r="H128" s="40">
        <f t="shared" si="28"/>
        <v>126</v>
      </c>
      <c r="I128" s="47"/>
      <c r="J128" s="30">
        <f t="shared" si="29"/>
        <v>0</v>
      </c>
      <c r="K128" s="30">
        <f t="shared" si="30"/>
        <v>126</v>
      </c>
      <c r="L128" s="30">
        <f t="shared" si="31"/>
        <v>0</v>
      </c>
      <c r="M128" s="30"/>
      <c r="N128" s="30"/>
    </row>
    <row r="129" spans="1:14" ht="25.5">
      <c r="A129" s="37" t="s">
        <v>386</v>
      </c>
      <c r="B129" s="28" t="s">
        <v>384</v>
      </c>
      <c r="C129" s="28" t="s">
        <v>385</v>
      </c>
      <c r="D129" s="28">
        <v>0</v>
      </c>
      <c r="E129" s="28">
        <v>0</v>
      </c>
      <c r="F129" s="38">
        <f t="shared" si="26"/>
        <v>0</v>
      </c>
      <c r="G129" s="39">
        <f t="shared" si="27"/>
        <v>1</v>
      </c>
      <c r="H129" s="40">
        <f t="shared" si="28"/>
        <v>127</v>
      </c>
      <c r="I129" s="47"/>
      <c r="J129" s="30">
        <f t="shared" si="29"/>
        <v>0</v>
      </c>
      <c r="K129" s="30">
        <f t="shared" si="30"/>
        <v>127</v>
      </c>
      <c r="L129" s="30">
        <f t="shared" si="31"/>
        <v>0</v>
      </c>
      <c r="M129" s="30"/>
      <c r="N129" s="30"/>
    </row>
    <row r="130" spans="1:14" ht="25.5">
      <c r="A130" s="37" t="s">
        <v>389</v>
      </c>
      <c r="B130" s="28" t="s">
        <v>387</v>
      </c>
      <c r="C130" s="28" t="s">
        <v>388</v>
      </c>
      <c r="D130" s="28">
        <v>0</v>
      </c>
      <c r="E130" s="28">
        <v>0</v>
      </c>
      <c r="F130" s="38">
        <f t="shared" si="26"/>
        <v>0</v>
      </c>
      <c r="G130" s="39">
        <f t="shared" si="27"/>
        <v>1</v>
      </c>
      <c r="H130" s="40">
        <f t="shared" si="28"/>
        <v>128</v>
      </c>
      <c r="I130" s="47"/>
      <c r="J130" s="30">
        <f t="shared" si="29"/>
        <v>0</v>
      </c>
      <c r="K130" s="30">
        <f t="shared" si="30"/>
        <v>128</v>
      </c>
      <c r="L130" s="30">
        <f t="shared" si="31"/>
        <v>0</v>
      </c>
      <c r="M130" s="30"/>
      <c r="N130" s="30"/>
    </row>
    <row r="131" spans="1:14" ht="25.5">
      <c r="A131" s="37" t="s">
        <v>392</v>
      </c>
      <c r="B131" s="28" t="s">
        <v>390</v>
      </c>
      <c r="C131" s="28" t="s">
        <v>391</v>
      </c>
      <c r="D131" s="28">
        <v>0</v>
      </c>
      <c r="E131" s="28">
        <v>0</v>
      </c>
      <c r="F131" s="38">
        <f t="shared" si="26"/>
        <v>0</v>
      </c>
      <c r="G131" s="39">
        <f t="shared" si="27"/>
        <v>1</v>
      </c>
      <c r="H131" s="40">
        <f t="shared" si="28"/>
        <v>129</v>
      </c>
      <c r="I131" s="47"/>
      <c r="J131" s="30">
        <f t="shared" si="29"/>
        <v>0</v>
      </c>
      <c r="K131" s="30">
        <f t="shared" si="30"/>
        <v>129</v>
      </c>
      <c r="L131" s="30">
        <f t="shared" si="31"/>
        <v>0</v>
      </c>
      <c r="M131" s="30"/>
      <c r="N131" s="30"/>
    </row>
    <row r="132" spans="1:14" ht="25.5">
      <c r="A132" s="37" t="s">
        <v>393</v>
      </c>
      <c r="B132" s="28" t="s">
        <v>394</v>
      </c>
      <c r="C132" s="28" t="s">
        <v>395</v>
      </c>
      <c r="D132" s="28">
        <v>0</v>
      </c>
      <c r="E132" s="28">
        <v>0</v>
      </c>
      <c r="F132" s="38">
        <f t="shared" si="26"/>
        <v>0</v>
      </c>
      <c r="G132" s="39">
        <f t="shared" si="27"/>
        <v>1</v>
      </c>
      <c r="H132" s="40">
        <f t="shared" si="28"/>
        <v>130</v>
      </c>
      <c r="I132" s="47"/>
      <c r="J132" s="30">
        <f t="shared" si="29"/>
        <v>0</v>
      </c>
      <c r="K132" s="30">
        <f t="shared" si="30"/>
        <v>130</v>
      </c>
      <c r="L132" s="30">
        <f t="shared" si="31"/>
        <v>0</v>
      </c>
      <c r="M132" s="30"/>
      <c r="N132" s="30"/>
    </row>
    <row r="133" spans="1:14" ht="25.5">
      <c r="A133" s="37" t="s">
        <v>398</v>
      </c>
      <c r="B133" s="28" t="s">
        <v>396</v>
      </c>
      <c r="C133" s="28" t="s">
        <v>397</v>
      </c>
      <c r="D133" s="28">
        <v>0</v>
      </c>
      <c r="E133" s="28">
        <v>0</v>
      </c>
      <c r="F133" s="38">
        <f t="shared" si="26"/>
        <v>0</v>
      </c>
      <c r="G133" s="39">
        <f t="shared" si="27"/>
        <v>1</v>
      </c>
      <c r="H133" s="40">
        <f t="shared" si="28"/>
        <v>131</v>
      </c>
      <c r="I133" s="47"/>
      <c r="J133" s="30">
        <f t="shared" si="29"/>
        <v>0</v>
      </c>
      <c r="K133" s="30">
        <f t="shared" si="30"/>
        <v>131</v>
      </c>
      <c r="L133" s="30">
        <f t="shared" si="31"/>
        <v>0</v>
      </c>
      <c r="M133" s="30"/>
      <c r="N133" s="30"/>
    </row>
    <row r="134" spans="1:14" ht="25.5">
      <c r="A134" s="37" t="s">
        <v>400</v>
      </c>
      <c r="B134" s="28" t="s">
        <v>399</v>
      </c>
      <c r="C134" s="28" t="s">
        <v>401</v>
      </c>
      <c r="D134" s="28">
        <v>0</v>
      </c>
      <c r="E134" s="28">
        <v>0</v>
      </c>
      <c r="F134" s="38">
        <f t="shared" si="26"/>
        <v>0</v>
      </c>
      <c r="G134" s="39">
        <f t="shared" si="27"/>
        <v>1</v>
      </c>
      <c r="H134" s="40">
        <f t="shared" si="28"/>
        <v>132</v>
      </c>
      <c r="I134" s="47"/>
      <c r="J134" s="30">
        <f t="shared" si="29"/>
        <v>0</v>
      </c>
      <c r="K134" s="30">
        <f t="shared" si="30"/>
        <v>132</v>
      </c>
      <c r="L134" s="30">
        <f t="shared" si="31"/>
        <v>0</v>
      </c>
      <c r="M134" s="30"/>
      <c r="N134" s="30"/>
    </row>
    <row r="135" spans="1:14" ht="25.5">
      <c r="A135" s="37" t="s">
        <v>403</v>
      </c>
      <c r="B135" s="28" t="s">
        <v>402</v>
      </c>
      <c r="C135" s="28" t="s">
        <v>691</v>
      </c>
      <c r="D135" s="28">
        <v>0</v>
      </c>
      <c r="E135" s="28">
        <v>0</v>
      </c>
      <c r="F135" s="38">
        <f t="shared" si="26"/>
        <v>0</v>
      </c>
      <c r="G135" s="39">
        <f t="shared" si="27"/>
        <v>1</v>
      </c>
      <c r="H135" s="40">
        <f t="shared" si="28"/>
        <v>133</v>
      </c>
      <c r="I135" s="47"/>
      <c r="J135" s="30">
        <f t="shared" si="29"/>
        <v>0</v>
      </c>
      <c r="K135" s="30">
        <f t="shared" si="30"/>
        <v>133</v>
      </c>
      <c r="L135" s="30">
        <f t="shared" si="31"/>
        <v>0</v>
      </c>
      <c r="M135" s="30"/>
      <c r="N135" s="30"/>
    </row>
    <row r="136" spans="1:14" ht="25.5">
      <c r="A136" s="37" t="s">
        <v>406</v>
      </c>
      <c r="B136" s="28" t="s">
        <v>404</v>
      </c>
      <c r="C136" s="28" t="s">
        <v>405</v>
      </c>
      <c r="D136" s="28">
        <v>0</v>
      </c>
      <c r="E136" s="28">
        <v>0</v>
      </c>
      <c r="F136" s="38">
        <f t="shared" si="26"/>
        <v>0</v>
      </c>
      <c r="G136" s="39">
        <f t="shared" si="27"/>
        <v>1</v>
      </c>
      <c r="H136" s="40">
        <f t="shared" si="28"/>
        <v>134</v>
      </c>
      <c r="I136" s="47"/>
      <c r="J136" s="30">
        <f t="shared" si="29"/>
        <v>0</v>
      </c>
      <c r="K136" s="30">
        <f t="shared" si="30"/>
        <v>134</v>
      </c>
      <c r="L136" s="30">
        <f t="shared" si="31"/>
        <v>0</v>
      </c>
      <c r="M136" s="30"/>
      <c r="N136" s="30"/>
    </row>
    <row r="137" spans="1:14" ht="25.5">
      <c r="A137" s="37" t="s">
        <v>408</v>
      </c>
      <c r="B137" s="28" t="s">
        <v>381</v>
      </c>
      <c r="C137" s="28" t="s">
        <v>407</v>
      </c>
      <c r="D137" s="28">
        <v>0</v>
      </c>
      <c r="E137" s="28">
        <v>0</v>
      </c>
      <c r="F137" s="38">
        <f t="shared" si="26"/>
        <v>0</v>
      </c>
      <c r="G137" s="39">
        <f t="shared" si="27"/>
        <v>1</v>
      </c>
      <c r="H137" s="40">
        <f t="shared" si="28"/>
        <v>135</v>
      </c>
      <c r="I137" s="47"/>
      <c r="J137" s="30">
        <f t="shared" si="29"/>
        <v>0</v>
      </c>
      <c r="K137" s="30">
        <f t="shared" si="30"/>
        <v>135</v>
      </c>
      <c r="L137" s="30">
        <f t="shared" si="31"/>
        <v>0</v>
      </c>
      <c r="M137" s="30"/>
      <c r="N137" s="30"/>
    </row>
    <row r="138" spans="1:14" ht="25.5">
      <c r="A138" s="37" t="s">
        <v>411</v>
      </c>
      <c r="B138" s="28" t="s">
        <v>409</v>
      </c>
      <c r="C138" s="28" t="s">
        <v>410</v>
      </c>
      <c r="D138" s="28">
        <v>0</v>
      </c>
      <c r="E138" s="28">
        <v>0</v>
      </c>
      <c r="F138" s="38">
        <f t="shared" si="26"/>
        <v>0</v>
      </c>
      <c r="G138" s="39">
        <f t="shared" si="27"/>
        <v>1</v>
      </c>
      <c r="H138" s="40">
        <f t="shared" si="28"/>
        <v>136</v>
      </c>
      <c r="I138" s="47"/>
      <c r="J138" s="30">
        <f t="shared" si="29"/>
        <v>0</v>
      </c>
      <c r="K138" s="30">
        <f t="shared" si="30"/>
        <v>136</v>
      </c>
      <c r="L138" s="30">
        <f t="shared" si="31"/>
        <v>0</v>
      </c>
      <c r="M138" s="30"/>
      <c r="N138" s="30"/>
    </row>
    <row r="139" spans="1:14" ht="25.5">
      <c r="A139" s="37" t="s">
        <v>414</v>
      </c>
      <c r="B139" s="28" t="s">
        <v>412</v>
      </c>
      <c r="C139" s="28" t="s">
        <v>413</v>
      </c>
      <c r="D139" s="28">
        <v>0</v>
      </c>
      <c r="E139" s="28">
        <v>0</v>
      </c>
      <c r="F139" s="38">
        <f t="shared" si="26"/>
        <v>0</v>
      </c>
      <c r="G139" s="39">
        <f t="shared" si="27"/>
        <v>1</v>
      </c>
      <c r="H139" s="40">
        <f t="shared" si="28"/>
        <v>137</v>
      </c>
      <c r="I139" s="47"/>
      <c r="J139" s="30">
        <f t="shared" si="29"/>
        <v>0</v>
      </c>
      <c r="K139" s="30">
        <f t="shared" si="30"/>
        <v>137</v>
      </c>
      <c r="L139" s="30">
        <f t="shared" si="31"/>
        <v>0</v>
      </c>
      <c r="M139" s="30"/>
      <c r="N139" s="30"/>
    </row>
    <row r="140" spans="1:14" ht="25.5">
      <c r="A140" s="37" t="s">
        <v>417</v>
      </c>
      <c r="B140" s="28" t="s">
        <v>415</v>
      </c>
      <c r="C140" s="28" t="s">
        <v>416</v>
      </c>
      <c r="D140" s="28">
        <v>0</v>
      </c>
      <c r="E140" s="28">
        <v>0</v>
      </c>
      <c r="F140" s="38">
        <f t="shared" si="26"/>
        <v>0</v>
      </c>
      <c r="G140" s="39">
        <f t="shared" si="27"/>
        <v>1</v>
      </c>
      <c r="H140" s="40">
        <f t="shared" si="28"/>
        <v>138</v>
      </c>
      <c r="I140" s="47"/>
      <c r="J140" s="30">
        <f t="shared" si="29"/>
        <v>0</v>
      </c>
      <c r="K140" s="30">
        <f t="shared" si="30"/>
        <v>138</v>
      </c>
      <c r="L140" s="30">
        <f t="shared" si="31"/>
        <v>0</v>
      </c>
      <c r="M140" s="30"/>
      <c r="N140" s="30"/>
    </row>
    <row r="141" spans="1:14" ht="25.5">
      <c r="A141" s="37" t="s">
        <v>420</v>
      </c>
      <c r="B141" s="28" t="s">
        <v>418</v>
      </c>
      <c r="C141" s="28" t="s">
        <v>419</v>
      </c>
      <c r="D141" s="28">
        <v>0</v>
      </c>
      <c r="E141" s="28">
        <v>0</v>
      </c>
      <c r="F141" s="38">
        <f t="shared" si="26"/>
        <v>0</v>
      </c>
      <c r="G141" s="39">
        <f t="shared" si="27"/>
        <v>1</v>
      </c>
      <c r="H141" s="40">
        <f t="shared" si="28"/>
        <v>139</v>
      </c>
      <c r="I141" s="47"/>
      <c r="J141" s="30">
        <f t="shared" si="29"/>
        <v>0</v>
      </c>
      <c r="K141" s="30">
        <f t="shared" si="30"/>
        <v>139</v>
      </c>
      <c r="L141" s="30">
        <f t="shared" si="31"/>
        <v>0</v>
      </c>
      <c r="M141" s="30"/>
      <c r="N141" s="30"/>
    </row>
    <row r="142" spans="1:14" ht="25.5">
      <c r="A142" s="37" t="s">
        <v>423</v>
      </c>
      <c r="B142" s="28" t="s">
        <v>421</v>
      </c>
      <c r="C142" s="28" t="s">
        <v>422</v>
      </c>
      <c r="D142" s="28">
        <v>0</v>
      </c>
      <c r="E142" s="28">
        <v>0</v>
      </c>
      <c r="F142" s="38">
        <f t="shared" si="26"/>
        <v>0</v>
      </c>
      <c r="G142" s="39">
        <f t="shared" si="27"/>
        <v>1</v>
      </c>
      <c r="H142" s="40">
        <f t="shared" si="28"/>
        <v>140</v>
      </c>
      <c r="I142" s="47"/>
      <c r="J142" s="30">
        <f t="shared" si="29"/>
        <v>0</v>
      </c>
      <c r="K142" s="30">
        <f t="shared" si="30"/>
        <v>140</v>
      </c>
      <c r="L142" s="30">
        <f t="shared" si="31"/>
        <v>0</v>
      </c>
      <c r="M142" s="30"/>
      <c r="N142" s="30"/>
    </row>
    <row r="143" spans="1:14" ht="25.5">
      <c r="A143" s="37" t="s">
        <v>426</v>
      </c>
      <c r="B143" s="28" t="s">
        <v>424</v>
      </c>
      <c r="C143" s="28" t="s">
        <v>425</v>
      </c>
      <c r="D143" s="28">
        <v>0</v>
      </c>
      <c r="E143" s="28">
        <v>0</v>
      </c>
      <c r="F143" s="38">
        <f t="shared" si="26"/>
        <v>0</v>
      </c>
      <c r="G143" s="39">
        <f t="shared" si="27"/>
        <v>1</v>
      </c>
      <c r="H143" s="40">
        <f t="shared" si="28"/>
        <v>141</v>
      </c>
      <c r="I143" s="47"/>
      <c r="J143" s="30">
        <f t="shared" si="29"/>
        <v>0</v>
      </c>
      <c r="K143" s="30">
        <f t="shared" si="30"/>
        <v>141</v>
      </c>
      <c r="L143" s="30">
        <f t="shared" si="31"/>
        <v>0</v>
      </c>
      <c r="M143" s="30"/>
      <c r="N143" s="30"/>
    </row>
    <row r="144" spans="1:14" ht="25.5">
      <c r="A144" s="37" t="s">
        <v>429</v>
      </c>
      <c r="B144" s="28" t="s">
        <v>427</v>
      </c>
      <c r="C144" s="28" t="s">
        <v>428</v>
      </c>
      <c r="D144" s="28">
        <v>0</v>
      </c>
      <c r="E144" s="28">
        <v>0</v>
      </c>
      <c r="F144" s="38">
        <f t="shared" si="26"/>
        <v>0</v>
      </c>
      <c r="G144" s="39">
        <f t="shared" si="27"/>
        <v>1</v>
      </c>
      <c r="H144" s="40">
        <f t="shared" si="28"/>
        <v>142</v>
      </c>
      <c r="I144" s="47"/>
      <c r="J144" s="30">
        <f t="shared" si="29"/>
        <v>0</v>
      </c>
      <c r="K144" s="30">
        <f t="shared" si="30"/>
        <v>142</v>
      </c>
      <c r="L144" s="30">
        <f t="shared" si="31"/>
        <v>0</v>
      </c>
      <c r="M144" s="30"/>
      <c r="N144" s="30"/>
    </row>
    <row r="145" spans="1:14" ht="25.5">
      <c r="A145" s="37" t="s">
        <v>430</v>
      </c>
      <c r="B145" s="28" t="s">
        <v>431</v>
      </c>
      <c r="C145" s="28" t="s">
        <v>432</v>
      </c>
      <c r="D145" s="28">
        <v>0</v>
      </c>
      <c r="E145" s="28">
        <v>0</v>
      </c>
      <c r="F145" s="38">
        <f t="shared" si="26"/>
        <v>0</v>
      </c>
      <c r="G145" s="39">
        <f t="shared" si="27"/>
        <v>1</v>
      </c>
      <c r="H145" s="40">
        <f t="shared" si="28"/>
        <v>143</v>
      </c>
      <c r="I145" s="47"/>
      <c r="J145" s="30">
        <f t="shared" si="29"/>
        <v>0</v>
      </c>
      <c r="K145" s="30">
        <f t="shared" si="30"/>
        <v>143</v>
      </c>
      <c r="L145" s="30">
        <f t="shared" si="31"/>
        <v>0</v>
      </c>
      <c r="M145" s="30"/>
      <c r="N145" s="30"/>
    </row>
    <row r="146" spans="1:14" ht="25.5">
      <c r="A146" s="37" t="s">
        <v>435</v>
      </c>
      <c r="B146" s="28" t="s">
        <v>433</v>
      </c>
      <c r="C146" s="28" t="s">
        <v>434</v>
      </c>
      <c r="D146" s="28">
        <v>0</v>
      </c>
      <c r="E146" s="28">
        <v>0</v>
      </c>
      <c r="F146" s="38">
        <f t="shared" si="26"/>
        <v>0</v>
      </c>
      <c r="G146" s="39">
        <f t="shared" si="27"/>
        <v>1</v>
      </c>
      <c r="H146" s="40">
        <f t="shared" si="28"/>
        <v>144</v>
      </c>
      <c r="I146" s="47"/>
      <c r="J146" s="30">
        <f t="shared" si="29"/>
        <v>0</v>
      </c>
      <c r="K146" s="30">
        <f t="shared" si="30"/>
        <v>144</v>
      </c>
      <c r="L146" s="30">
        <f t="shared" si="31"/>
        <v>0</v>
      </c>
      <c r="M146" s="30"/>
      <c r="N146" s="30"/>
    </row>
    <row r="147" spans="1:14" ht="25.5">
      <c r="A147" s="37" t="s">
        <v>437</v>
      </c>
      <c r="B147" s="28" t="s">
        <v>436</v>
      </c>
      <c r="C147" s="28" t="s">
        <v>441</v>
      </c>
      <c r="D147" s="28">
        <v>0</v>
      </c>
      <c r="E147" s="28">
        <v>0</v>
      </c>
      <c r="F147" s="38">
        <f t="shared" si="26"/>
        <v>0</v>
      </c>
      <c r="G147" s="39">
        <f t="shared" si="27"/>
        <v>1</v>
      </c>
      <c r="H147" s="40">
        <f t="shared" si="28"/>
        <v>145</v>
      </c>
      <c r="I147" s="47"/>
      <c r="J147" s="30">
        <f t="shared" si="29"/>
        <v>0</v>
      </c>
      <c r="K147" s="30">
        <f t="shared" si="30"/>
        <v>145</v>
      </c>
      <c r="L147" s="30">
        <f t="shared" si="31"/>
        <v>0</v>
      </c>
      <c r="M147" s="30"/>
      <c r="N147" s="30"/>
    </row>
    <row r="148" spans="1:14" ht="25.5">
      <c r="A148" s="37" t="s">
        <v>440</v>
      </c>
      <c r="B148" s="28" t="s">
        <v>438</v>
      </c>
      <c r="C148" s="28" t="s">
        <v>439</v>
      </c>
      <c r="D148" s="28">
        <v>0</v>
      </c>
      <c r="E148" s="28">
        <v>0</v>
      </c>
      <c r="F148" s="38">
        <f t="shared" si="26"/>
        <v>0</v>
      </c>
      <c r="G148" s="39">
        <f t="shared" si="27"/>
        <v>1</v>
      </c>
      <c r="H148" s="40">
        <f t="shared" si="28"/>
        <v>146</v>
      </c>
      <c r="I148" s="47"/>
      <c r="J148" s="30">
        <f t="shared" si="29"/>
        <v>0</v>
      </c>
      <c r="K148" s="30">
        <f t="shared" si="30"/>
        <v>146</v>
      </c>
      <c r="L148" s="30">
        <f t="shared" si="31"/>
        <v>0</v>
      </c>
      <c r="M148" s="30"/>
      <c r="N148" s="30"/>
    </row>
    <row r="149" spans="1:14" ht="25.5">
      <c r="A149" s="37" t="s">
        <v>444</v>
      </c>
      <c r="B149" s="28" t="s">
        <v>442</v>
      </c>
      <c r="C149" s="28" t="s">
        <v>443</v>
      </c>
      <c r="D149" s="28">
        <v>0</v>
      </c>
      <c r="E149" s="28">
        <v>0</v>
      </c>
      <c r="F149" s="38">
        <f t="shared" si="26"/>
        <v>0</v>
      </c>
      <c r="G149" s="39">
        <f t="shared" si="27"/>
        <v>1</v>
      </c>
      <c r="H149" s="40">
        <f t="shared" si="28"/>
        <v>147</v>
      </c>
      <c r="I149" s="47"/>
      <c r="J149" s="30">
        <f t="shared" si="29"/>
        <v>0</v>
      </c>
      <c r="K149" s="30">
        <f t="shared" si="30"/>
        <v>147</v>
      </c>
      <c r="L149" s="30">
        <f t="shared" si="31"/>
        <v>0</v>
      </c>
      <c r="M149" s="30"/>
      <c r="N149" s="30"/>
    </row>
    <row r="150" spans="1:14" ht="25.5">
      <c r="A150" s="37" t="s">
        <v>446</v>
      </c>
      <c r="B150" s="28" t="s">
        <v>445</v>
      </c>
      <c r="C150" s="28" t="s">
        <v>447</v>
      </c>
      <c r="D150" s="28">
        <v>0</v>
      </c>
      <c r="E150" s="28">
        <v>0</v>
      </c>
      <c r="F150" s="38">
        <f t="shared" si="26"/>
        <v>0</v>
      </c>
      <c r="G150" s="39">
        <f t="shared" si="27"/>
        <v>1</v>
      </c>
      <c r="H150" s="40">
        <f t="shared" si="28"/>
        <v>148</v>
      </c>
      <c r="I150" s="47"/>
      <c r="J150" s="30">
        <f t="shared" si="29"/>
        <v>0</v>
      </c>
      <c r="K150" s="30">
        <f t="shared" si="30"/>
        <v>148</v>
      </c>
      <c r="L150" s="30">
        <f t="shared" si="31"/>
        <v>0</v>
      </c>
      <c r="M150" s="30"/>
      <c r="N150" s="30"/>
    </row>
    <row r="151" spans="1:14" ht="25.5">
      <c r="A151" s="37" t="s">
        <v>450</v>
      </c>
      <c r="B151" s="28" t="s">
        <v>448</v>
      </c>
      <c r="C151" s="28" t="s">
        <v>449</v>
      </c>
      <c r="D151" s="28">
        <v>0</v>
      </c>
      <c r="E151" s="28">
        <v>0</v>
      </c>
      <c r="F151" s="38">
        <f t="shared" si="26"/>
        <v>0</v>
      </c>
      <c r="G151" s="39">
        <f t="shared" si="27"/>
        <v>1</v>
      </c>
      <c r="H151" s="40">
        <f t="shared" si="28"/>
        <v>149</v>
      </c>
      <c r="I151" s="47"/>
      <c r="J151" s="30">
        <f t="shared" si="29"/>
        <v>0</v>
      </c>
      <c r="K151" s="30">
        <f t="shared" si="30"/>
        <v>149</v>
      </c>
      <c r="L151" s="30">
        <f t="shared" si="31"/>
        <v>0</v>
      </c>
      <c r="M151" s="30"/>
      <c r="N151" s="30"/>
    </row>
    <row r="152" spans="1:14" ht="25.5">
      <c r="A152" s="37" t="s">
        <v>453</v>
      </c>
      <c r="B152" s="28" t="s">
        <v>451</v>
      </c>
      <c r="C152" s="28" t="s">
        <v>452</v>
      </c>
      <c r="D152" s="28">
        <v>0</v>
      </c>
      <c r="E152" s="28">
        <v>0</v>
      </c>
      <c r="F152" s="38">
        <f t="shared" si="26"/>
        <v>0</v>
      </c>
      <c r="G152" s="39">
        <f t="shared" si="27"/>
        <v>1</v>
      </c>
      <c r="H152" s="40">
        <f t="shared" si="28"/>
        <v>150</v>
      </c>
      <c r="I152" s="47"/>
      <c r="J152" s="30">
        <f t="shared" si="29"/>
        <v>0</v>
      </c>
      <c r="K152" s="30">
        <f t="shared" si="30"/>
        <v>150</v>
      </c>
      <c r="L152" s="30">
        <f t="shared" si="31"/>
        <v>0</v>
      </c>
      <c r="M152" s="30"/>
      <c r="N152" s="30"/>
    </row>
    <row r="153" spans="1:14" ht="25.5">
      <c r="A153" s="37" t="s">
        <v>456</v>
      </c>
      <c r="B153" s="28" t="s">
        <v>454</v>
      </c>
      <c r="C153" s="28" t="s">
        <v>455</v>
      </c>
      <c r="D153" s="28">
        <v>0</v>
      </c>
      <c r="E153" s="28">
        <v>0</v>
      </c>
      <c r="F153" s="38">
        <f t="shared" si="26"/>
        <v>0</v>
      </c>
      <c r="G153" s="39">
        <f t="shared" si="27"/>
        <v>1</v>
      </c>
      <c r="H153" s="40">
        <f t="shared" si="28"/>
        <v>151</v>
      </c>
      <c r="I153" s="47"/>
      <c r="J153" s="30">
        <f t="shared" si="29"/>
        <v>0</v>
      </c>
      <c r="K153" s="30">
        <f t="shared" si="30"/>
        <v>151</v>
      </c>
      <c r="L153" s="30">
        <f t="shared" si="31"/>
        <v>0</v>
      </c>
      <c r="M153" s="30"/>
      <c r="N153" s="30"/>
    </row>
    <row r="154" spans="1:14" ht="25.5">
      <c r="A154" s="37" t="s">
        <v>459</v>
      </c>
      <c r="B154" s="28" t="s">
        <v>457</v>
      </c>
      <c r="C154" s="28" t="s">
        <v>458</v>
      </c>
      <c r="D154" s="28">
        <v>0</v>
      </c>
      <c r="E154" s="28">
        <v>0</v>
      </c>
      <c r="F154" s="38">
        <f t="shared" si="26"/>
        <v>0</v>
      </c>
      <c r="G154" s="39">
        <f t="shared" si="27"/>
        <v>1</v>
      </c>
      <c r="H154" s="40">
        <f t="shared" si="28"/>
        <v>152</v>
      </c>
      <c r="I154" s="47"/>
      <c r="J154" s="30">
        <f t="shared" si="29"/>
        <v>0</v>
      </c>
      <c r="K154" s="30">
        <f t="shared" si="30"/>
        <v>152</v>
      </c>
      <c r="L154" s="30">
        <f t="shared" si="31"/>
        <v>0</v>
      </c>
      <c r="M154" s="30"/>
      <c r="N154" s="30"/>
    </row>
    <row r="155" spans="1:14" ht="25.5">
      <c r="A155" s="37" t="s">
        <v>462</v>
      </c>
      <c r="B155" s="28" t="s">
        <v>460</v>
      </c>
      <c r="C155" s="28" t="s">
        <v>461</v>
      </c>
      <c r="D155" s="28">
        <v>0</v>
      </c>
      <c r="E155" s="28">
        <v>0</v>
      </c>
      <c r="F155" s="38">
        <f t="shared" si="26"/>
        <v>0</v>
      </c>
      <c r="G155" s="39">
        <f t="shared" si="27"/>
        <v>1</v>
      </c>
      <c r="H155" s="40">
        <f t="shared" si="28"/>
        <v>153</v>
      </c>
      <c r="I155" s="47"/>
      <c r="J155" s="30">
        <f t="shared" si="29"/>
        <v>0</v>
      </c>
      <c r="K155" s="30">
        <f t="shared" si="30"/>
        <v>153</v>
      </c>
      <c r="L155" s="30">
        <f t="shared" si="31"/>
        <v>0</v>
      </c>
      <c r="M155" s="30"/>
      <c r="N155" s="30"/>
    </row>
    <row r="156" spans="1:14" ht="25.5">
      <c r="A156" s="37" t="s">
        <v>465</v>
      </c>
      <c r="B156" s="28" t="s">
        <v>463</v>
      </c>
      <c r="C156" s="28" t="s">
        <v>464</v>
      </c>
      <c r="D156" s="28">
        <v>0</v>
      </c>
      <c r="E156" s="28">
        <v>0</v>
      </c>
      <c r="F156" s="38">
        <f t="shared" si="26"/>
        <v>0</v>
      </c>
      <c r="G156" s="39">
        <f t="shared" si="27"/>
        <v>1</v>
      </c>
      <c r="H156" s="40">
        <f t="shared" si="28"/>
        <v>154</v>
      </c>
      <c r="I156" s="47"/>
      <c r="J156" s="30">
        <f t="shared" si="29"/>
        <v>0</v>
      </c>
      <c r="K156" s="30">
        <f t="shared" si="30"/>
        <v>154</v>
      </c>
      <c r="L156" s="30">
        <f t="shared" si="31"/>
        <v>0</v>
      </c>
      <c r="M156" s="30"/>
      <c r="N156" s="30"/>
    </row>
    <row r="157" spans="1:14" ht="25.5">
      <c r="A157" s="37" t="s">
        <v>467</v>
      </c>
      <c r="B157" s="28" t="s">
        <v>6</v>
      </c>
      <c r="C157" s="28" t="s">
        <v>466</v>
      </c>
      <c r="D157" s="28">
        <v>0</v>
      </c>
      <c r="E157" s="28">
        <v>0</v>
      </c>
      <c r="F157" s="38">
        <f t="shared" si="26"/>
        <v>0</v>
      </c>
      <c r="G157" s="39">
        <f t="shared" si="27"/>
        <v>1</v>
      </c>
      <c r="H157" s="40">
        <f t="shared" si="28"/>
        <v>155</v>
      </c>
      <c r="I157" s="47"/>
      <c r="J157" s="30">
        <f t="shared" si="29"/>
        <v>0</v>
      </c>
      <c r="K157" s="30">
        <f t="shared" si="30"/>
        <v>155</v>
      </c>
      <c r="L157" s="30">
        <f t="shared" si="31"/>
        <v>0</v>
      </c>
      <c r="M157" s="30"/>
      <c r="N157" s="30"/>
    </row>
    <row r="158" spans="1:14" ht="25.5">
      <c r="A158" s="37" t="s">
        <v>469</v>
      </c>
      <c r="B158" s="28" t="s">
        <v>468</v>
      </c>
      <c r="C158" s="28" t="s">
        <v>464</v>
      </c>
      <c r="D158" s="28">
        <v>0</v>
      </c>
      <c r="E158" s="28">
        <v>0</v>
      </c>
      <c r="F158" s="38">
        <f t="shared" si="26"/>
        <v>0</v>
      </c>
      <c r="G158" s="39">
        <f t="shared" si="27"/>
        <v>1</v>
      </c>
      <c r="H158" s="40">
        <f t="shared" si="28"/>
        <v>156</v>
      </c>
      <c r="I158" s="47"/>
      <c r="J158" s="30">
        <f t="shared" si="29"/>
        <v>0</v>
      </c>
      <c r="K158" s="30">
        <f t="shared" si="30"/>
        <v>156</v>
      </c>
      <c r="L158" s="30">
        <f t="shared" si="31"/>
        <v>0</v>
      </c>
      <c r="M158" s="30"/>
      <c r="N158" s="30"/>
    </row>
    <row r="159" spans="1:14" ht="25.5">
      <c r="A159" s="37" t="s">
        <v>472</v>
      </c>
      <c r="B159" s="28" t="s">
        <v>470</v>
      </c>
      <c r="C159" s="28" t="s">
        <v>471</v>
      </c>
      <c r="D159" s="28">
        <v>0</v>
      </c>
      <c r="E159" s="28">
        <v>0</v>
      </c>
      <c r="F159" s="38">
        <f t="shared" si="26"/>
        <v>0</v>
      </c>
      <c r="G159" s="39">
        <f t="shared" si="27"/>
        <v>1</v>
      </c>
      <c r="H159" s="40">
        <f t="shared" si="28"/>
        <v>157</v>
      </c>
      <c r="I159" s="47"/>
      <c r="J159" s="30">
        <f t="shared" si="29"/>
        <v>0</v>
      </c>
      <c r="K159" s="30">
        <f t="shared" si="30"/>
        <v>157</v>
      </c>
      <c r="L159" s="30">
        <f t="shared" si="31"/>
        <v>0</v>
      </c>
      <c r="M159" s="30"/>
      <c r="N159" s="30"/>
    </row>
    <row r="160" spans="1:14" ht="25.5">
      <c r="A160" s="37" t="s">
        <v>475</v>
      </c>
      <c r="B160" s="28" t="s">
        <v>473</v>
      </c>
      <c r="C160" s="28" t="s">
        <v>474</v>
      </c>
      <c r="D160" s="28">
        <v>0</v>
      </c>
      <c r="E160" s="28">
        <v>0</v>
      </c>
      <c r="F160" s="38">
        <f t="shared" si="26"/>
        <v>0</v>
      </c>
      <c r="G160" s="39">
        <f t="shared" si="27"/>
        <v>1</v>
      </c>
      <c r="H160" s="40">
        <f t="shared" si="28"/>
        <v>158</v>
      </c>
      <c r="I160" s="47"/>
      <c r="J160" s="30">
        <f t="shared" si="29"/>
        <v>0</v>
      </c>
      <c r="K160" s="30">
        <f t="shared" si="30"/>
        <v>158</v>
      </c>
      <c r="L160" s="30">
        <f t="shared" si="31"/>
        <v>0</v>
      </c>
      <c r="M160" s="30"/>
      <c r="N160" s="30"/>
    </row>
    <row r="161" spans="1:14" ht="25.5">
      <c r="A161" s="37" t="s">
        <v>477</v>
      </c>
      <c r="B161" s="28" t="s">
        <v>476</v>
      </c>
      <c r="C161" s="28" t="s">
        <v>478</v>
      </c>
      <c r="D161" s="28">
        <v>0</v>
      </c>
      <c r="E161" s="28">
        <v>0</v>
      </c>
      <c r="F161" s="38">
        <f t="shared" si="26"/>
        <v>0</v>
      </c>
      <c r="G161" s="39">
        <f t="shared" si="27"/>
        <v>1</v>
      </c>
      <c r="H161" s="40">
        <f t="shared" si="28"/>
        <v>159</v>
      </c>
      <c r="I161" s="47"/>
      <c r="J161" s="30">
        <f t="shared" si="29"/>
        <v>0</v>
      </c>
      <c r="K161" s="30">
        <f t="shared" si="30"/>
        <v>159</v>
      </c>
      <c r="L161" s="30">
        <f t="shared" si="31"/>
        <v>0</v>
      </c>
      <c r="M161" s="30"/>
      <c r="N161" s="30"/>
    </row>
    <row r="162" spans="1:14" ht="25.5">
      <c r="A162" s="37" t="s">
        <v>480</v>
      </c>
      <c r="B162" s="28" t="s">
        <v>479</v>
      </c>
      <c r="C162" s="28" t="s">
        <v>501</v>
      </c>
      <c r="D162" s="28">
        <v>0</v>
      </c>
      <c r="E162" s="28">
        <v>0</v>
      </c>
      <c r="F162" s="38">
        <f t="shared" si="26"/>
        <v>0</v>
      </c>
      <c r="G162" s="39">
        <f t="shared" si="27"/>
        <v>1</v>
      </c>
      <c r="H162" s="40">
        <f t="shared" si="28"/>
        <v>160</v>
      </c>
      <c r="I162" s="47"/>
      <c r="J162" s="30">
        <f t="shared" si="29"/>
        <v>0</v>
      </c>
      <c r="K162" s="30">
        <f t="shared" si="30"/>
        <v>160</v>
      </c>
      <c r="L162" s="30">
        <f t="shared" si="31"/>
        <v>0</v>
      </c>
      <c r="M162" s="30"/>
      <c r="N162" s="30"/>
    </row>
    <row r="163" spans="1:14" ht="25.5">
      <c r="A163" s="37" t="s">
        <v>483</v>
      </c>
      <c r="B163" s="28" t="s">
        <v>481</v>
      </c>
      <c r="C163" s="28" t="s">
        <v>482</v>
      </c>
      <c r="D163" s="28">
        <v>0</v>
      </c>
      <c r="E163" s="28">
        <v>0</v>
      </c>
      <c r="F163" s="38">
        <f t="shared" si="26"/>
        <v>0</v>
      </c>
      <c r="G163" s="39">
        <f t="shared" si="27"/>
        <v>1</v>
      </c>
      <c r="H163" s="40">
        <f t="shared" si="28"/>
        <v>161</v>
      </c>
      <c r="I163" s="47"/>
      <c r="J163" s="30">
        <f t="shared" si="29"/>
        <v>0</v>
      </c>
      <c r="K163" s="30">
        <f t="shared" si="30"/>
        <v>161</v>
      </c>
      <c r="L163" s="30">
        <f t="shared" si="31"/>
        <v>0</v>
      </c>
      <c r="M163" s="30"/>
      <c r="N163" s="30"/>
    </row>
    <row r="164" spans="1:14" ht="25.5">
      <c r="A164" s="37" t="s">
        <v>485</v>
      </c>
      <c r="B164" s="28" t="s">
        <v>484</v>
      </c>
      <c r="C164" s="28" t="s">
        <v>692</v>
      </c>
      <c r="D164" s="28">
        <v>0</v>
      </c>
      <c r="E164" s="28">
        <v>0</v>
      </c>
      <c r="F164" s="38">
        <f t="shared" si="26"/>
        <v>0</v>
      </c>
      <c r="G164" s="39">
        <f t="shared" si="27"/>
        <v>1</v>
      </c>
      <c r="H164" s="40">
        <f t="shared" si="28"/>
        <v>162</v>
      </c>
      <c r="I164" s="47"/>
      <c r="J164" s="30">
        <f t="shared" si="29"/>
        <v>0</v>
      </c>
      <c r="K164" s="30">
        <f t="shared" si="30"/>
        <v>162</v>
      </c>
      <c r="L164" s="30">
        <f t="shared" si="31"/>
        <v>0</v>
      </c>
      <c r="M164" s="30"/>
      <c r="N164" s="30"/>
    </row>
    <row r="165" spans="1:14" ht="25.5">
      <c r="A165" s="37" t="s">
        <v>488</v>
      </c>
      <c r="B165" s="28" t="s">
        <v>487</v>
      </c>
      <c r="C165" s="28" t="s">
        <v>176</v>
      </c>
      <c r="D165" s="28">
        <v>0</v>
      </c>
      <c r="E165" s="28">
        <v>0</v>
      </c>
      <c r="F165" s="38">
        <f t="shared" si="26"/>
        <v>0</v>
      </c>
      <c r="G165" s="39">
        <f t="shared" si="27"/>
        <v>1</v>
      </c>
      <c r="H165" s="40">
        <f t="shared" si="28"/>
        <v>163</v>
      </c>
      <c r="I165" s="47"/>
      <c r="J165" s="30">
        <f t="shared" si="29"/>
        <v>0</v>
      </c>
      <c r="K165" s="30">
        <f t="shared" si="30"/>
        <v>163</v>
      </c>
      <c r="L165" s="30">
        <f t="shared" si="31"/>
        <v>0</v>
      </c>
      <c r="M165" s="30"/>
      <c r="N165" s="30"/>
    </row>
    <row r="166" spans="1:14" ht="25.5">
      <c r="A166" s="37" t="s">
        <v>490</v>
      </c>
      <c r="B166" s="28" t="s">
        <v>489</v>
      </c>
      <c r="C166" s="28" t="s">
        <v>491</v>
      </c>
      <c r="D166" s="28">
        <v>0</v>
      </c>
      <c r="E166" s="28">
        <v>0</v>
      </c>
      <c r="F166" s="38">
        <f aca="true" t="shared" si="32" ref="F166:F228">IF((D166+E166)&gt;0,D166/(D166+E166),0)</f>
        <v>0</v>
      </c>
      <c r="G166" s="39">
        <f aca="true" t="shared" si="33" ref="G166:G228">IF((F166=0),IF(E166=0,1,1+E166*G$2),IF((F166=1)*((D166/C$2)&gt;G$2),0,1-F166*G$2*D166/D$2))</f>
        <v>1</v>
      </c>
      <c r="H166" s="40">
        <f aca="true" t="shared" si="34" ref="H166:H228">H165+G166</f>
        <v>164</v>
      </c>
      <c r="I166" s="47"/>
      <c r="J166" s="30">
        <f aca="true" t="shared" si="35" ref="J166:J228">1-(D166=0)*(E166=0)</f>
        <v>0</v>
      </c>
      <c r="K166" s="30">
        <f aca="true" t="shared" si="36" ref="K166:K228">K165+1</f>
        <v>164</v>
      </c>
      <c r="L166" s="30">
        <f aca="true" t="shared" si="37" ref="L166:L228">D166-E166</f>
        <v>0</v>
      </c>
      <c r="M166" s="30"/>
      <c r="N166" s="30"/>
    </row>
    <row r="167" spans="1:14" ht="25.5">
      <c r="A167" s="37" t="s">
        <v>494</v>
      </c>
      <c r="B167" s="28" t="s">
        <v>492</v>
      </c>
      <c r="C167" s="28" t="s">
        <v>493</v>
      </c>
      <c r="D167" s="28">
        <v>0</v>
      </c>
      <c r="E167" s="28">
        <v>0</v>
      </c>
      <c r="F167" s="38">
        <f t="shared" si="32"/>
        <v>0</v>
      </c>
      <c r="G167" s="39">
        <f t="shared" si="33"/>
        <v>1</v>
      </c>
      <c r="H167" s="40">
        <f t="shared" si="34"/>
        <v>165</v>
      </c>
      <c r="I167" s="47"/>
      <c r="J167" s="30">
        <f t="shared" si="35"/>
        <v>0</v>
      </c>
      <c r="K167" s="30">
        <f t="shared" si="36"/>
        <v>165</v>
      </c>
      <c r="L167" s="30">
        <f t="shared" si="37"/>
        <v>0</v>
      </c>
      <c r="M167" s="30"/>
      <c r="N167" s="30"/>
    </row>
    <row r="168" spans="1:14" ht="25.5">
      <c r="A168" s="37" t="s">
        <v>497</v>
      </c>
      <c r="B168" s="28" t="s">
        <v>495</v>
      </c>
      <c r="C168" s="28" t="s">
        <v>496</v>
      </c>
      <c r="D168" s="28">
        <v>0</v>
      </c>
      <c r="E168" s="28">
        <v>0</v>
      </c>
      <c r="F168" s="38">
        <f t="shared" si="32"/>
        <v>0</v>
      </c>
      <c r="G168" s="39">
        <f t="shared" si="33"/>
        <v>1</v>
      </c>
      <c r="H168" s="40">
        <f t="shared" si="34"/>
        <v>166</v>
      </c>
      <c r="I168" s="47"/>
      <c r="J168" s="30">
        <f t="shared" si="35"/>
        <v>0</v>
      </c>
      <c r="K168" s="30">
        <f t="shared" si="36"/>
        <v>166</v>
      </c>
      <c r="L168" s="30">
        <f t="shared" si="37"/>
        <v>0</v>
      </c>
      <c r="M168" s="30"/>
      <c r="N168" s="30"/>
    </row>
    <row r="169" spans="1:14" ht="25.5">
      <c r="A169" s="37" t="s">
        <v>499</v>
      </c>
      <c r="B169" s="28" t="s">
        <v>498</v>
      </c>
      <c r="C169" s="28" t="s">
        <v>502</v>
      </c>
      <c r="D169" s="28">
        <v>0</v>
      </c>
      <c r="E169" s="28">
        <v>0</v>
      </c>
      <c r="F169" s="38">
        <f t="shared" si="32"/>
        <v>0</v>
      </c>
      <c r="G169" s="39">
        <f t="shared" si="33"/>
        <v>1</v>
      </c>
      <c r="H169" s="40">
        <f t="shared" si="34"/>
        <v>167</v>
      </c>
      <c r="I169" s="47"/>
      <c r="J169" s="30">
        <f t="shared" si="35"/>
        <v>0</v>
      </c>
      <c r="K169" s="30">
        <f t="shared" si="36"/>
        <v>167</v>
      </c>
      <c r="L169" s="30">
        <f t="shared" si="37"/>
        <v>0</v>
      </c>
      <c r="M169" s="30"/>
      <c r="N169" s="30"/>
    </row>
    <row r="170" spans="1:14" ht="25.5">
      <c r="A170" s="37" t="s">
        <v>505</v>
      </c>
      <c r="B170" s="28" t="s">
        <v>503</v>
      </c>
      <c r="C170" s="28" t="s">
        <v>504</v>
      </c>
      <c r="D170" s="28">
        <v>0</v>
      </c>
      <c r="E170" s="28">
        <v>0</v>
      </c>
      <c r="F170" s="38">
        <f t="shared" si="32"/>
        <v>0</v>
      </c>
      <c r="G170" s="39">
        <f t="shared" si="33"/>
        <v>1</v>
      </c>
      <c r="H170" s="40">
        <f t="shared" si="34"/>
        <v>168</v>
      </c>
      <c r="I170" s="47"/>
      <c r="J170" s="30">
        <f t="shared" si="35"/>
        <v>0</v>
      </c>
      <c r="K170" s="30">
        <f t="shared" si="36"/>
        <v>168</v>
      </c>
      <c r="L170" s="30">
        <f t="shared" si="37"/>
        <v>0</v>
      </c>
      <c r="M170" s="30"/>
      <c r="N170" s="30"/>
    </row>
    <row r="171" spans="1:14" ht="25.5">
      <c r="A171" s="37" t="s">
        <v>506</v>
      </c>
      <c r="B171" s="28" t="s">
        <v>507</v>
      </c>
      <c r="C171" s="28" t="s">
        <v>508</v>
      </c>
      <c r="D171" s="28">
        <v>0</v>
      </c>
      <c r="E171" s="28">
        <v>0</v>
      </c>
      <c r="F171" s="38">
        <f t="shared" si="32"/>
        <v>0</v>
      </c>
      <c r="G171" s="39">
        <f t="shared" si="33"/>
        <v>1</v>
      </c>
      <c r="H171" s="40">
        <f t="shared" si="34"/>
        <v>169</v>
      </c>
      <c r="I171" s="47"/>
      <c r="J171" s="30">
        <f t="shared" si="35"/>
        <v>0</v>
      </c>
      <c r="K171" s="30">
        <f t="shared" si="36"/>
        <v>169</v>
      </c>
      <c r="L171" s="30">
        <f t="shared" si="37"/>
        <v>0</v>
      </c>
      <c r="M171" s="30"/>
      <c r="N171" s="30"/>
    </row>
    <row r="172" spans="1:14" ht="25.5">
      <c r="A172" s="37" t="s">
        <v>509</v>
      </c>
      <c r="B172" s="28" t="s">
        <v>510</v>
      </c>
      <c r="C172" s="28" t="s">
        <v>511</v>
      </c>
      <c r="D172" s="28">
        <v>0</v>
      </c>
      <c r="E172" s="28">
        <v>0</v>
      </c>
      <c r="F172" s="38">
        <f t="shared" si="32"/>
        <v>0</v>
      </c>
      <c r="G172" s="39">
        <f t="shared" si="33"/>
        <v>1</v>
      </c>
      <c r="H172" s="40">
        <f t="shared" si="34"/>
        <v>170</v>
      </c>
      <c r="I172" s="47"/>
      <c r="J172" s="30">
        <f t="shared" si="35"/>
        <v>0</v>
      </c>
      <c r="K172" s="30">
        <f t="shared" si="36"/>
        <v>170</v>
      </c>
      <c r="L172" s="30">
        <f t="shared" si="37"/>
        <v>0</v>
      </c>
      <c r="M172" s="30"/>
      <c r="N172" s="30"/>
    </row>
    <row r="173" spans="1:14" ht="25.5">
      <c r="A173" s="37" t="s">
        <v>512</v>
      </c>
      <c r="B173" s="28" t="s">
        <v>513</v>
      </c>
      <c r="C173" s="28" t="s">
        <v>514</v>
      </c>
      <c r="D173" s="28">
        <v>0</v>
      </c>
      <c r="E173" s="28">
        <v>0</v>
      </c>
      <c r="F173" s="38">
        <f t="shared" si="32"/>
        <v>0</v>
      </c>
      <c r="G173" s="39">
        <f t="shared" si="33"/>
        <v>1</v>
      </c>
      <c r="H173" s="40">
        <f t="shared" si="34"/>
        <v>171</v>
      </c>
      <c r="I173" s="47"/>
      <c r="J173" s="30">
        <f t="shared" si="35"/>
        <v>0</v>
      </c>
      <c r="K173" s="30">
        <f t="shared" si="36"/>
        <v>171</v>
      </c>
      <c r="L173" s="30">
        <f t="shared" si="37"/>
        <v>0</v>
      </c>
      <c r="M173" s="30"/>
      <c r="N173" s="30"/>
    </row>
    <row r="174" spans="1:14" ht="25.5">
      <c r="A174" s="37" t="s">
        <v>515</v>
      </c>
      <c r="B174" s="28" t="s">
        <v>516</v>
      </c>
      <c r="C174" s="28" t="s">
        <v>517</v>
      </c>
      <c r="D174" s="28">
        <v>0</v>
      </c>
      <c r="E174" s="28">
        <v>0</v>
      </c>
      <c r="F174" s="38">
        <f t="shared" si="32"/>
        <v>0</v>
      </c>
      <c r="G174" s="39">
        <f t="shared" si="33"/>
        <v>1</v>
      </c>
      <c r="H174" s="40">
        <f t="shared" si="34"/>
        <v>172</v>
      </c>
      <c r="I174" s="47"/>
      <c r="J174" s="30">
        <f t="shared" si="35"/>
        <v>0</v>
      </c>
      <c r="K174" s="30">
        <f t="shared" si="36"/>
        <v>172</v>
      </c>
      <c r="L174" s="30">
        <f t="shared" si="37"/>
        <v>0</v>
      </c>
      <c r="M174" s="30"/>
      <c r="N174" s="30"/>
    </row>
    <row r="175" spans="1:14" ht="25.5">
      <c r="A175" s="37" t="s">
        <v>519</v>
      </c>
      <c r="B175" s="28" t="s">
        <v>518</v>
      </c>
      <c r="C175" s="28" t="s">
        <v>520</v>
      </c>
      <c r="D175" s="28">
        <v>0</v>
      </c>
      <c r="E175" s="28">
        <v>0</v>
      </c>
      <c r="F175" s="38">
        <f t="shared" si="32"/>
        <v>0</v>
      </c>
      <c r="G175" s="39">
        <f t="shared" si="33"/>
        <v>1</v>
      </c>
      <c r="H175" s="40">
        <f t="shared" si="34"/>
        <v>173</v>
      </c>
      <c r="I175" s="47"/>
      <c r="J175" s="30">
        <f t="shared" si="35"/>
        <v>0</v>
      </c>
      <c r="K175" s="30">
        <f t="shared" si="36"/>
        <v>173</v>
      </c>
      <c r="L175" s="30">
        <f t="shared" si="37"/>
        <v>0</v>
      </c>
      <c r="M175" s="30"/>
      <c r="N175" s="30"/>
    </row>
    <row r="176" spans="1:14" ht="25.5">
      <c r="A176" s="37" t="s">
        <v>526</v>
      </c>
      <c r="B176" s="28" t="s">
        <v>523</v>
      </c>
      <c r="C176" s="28" t="s">
        <v>524</v>
      </c>
      <c r="D176" s="28">
        <v>0</v>
      </c>
      <c r="E176" s="28">
        <v>0</v>
      </c>
      <c r="F176" s="38">
        <f t="shared" si="32"/>
        <v>0</v>
      </c>
      <c r="G176" s="39">
        <f t="shared" si="33"/>
        <v>1</v>
      </c>
      <c r="H176" s="40">
        <f t="shared" si="34"/>
        <v>174</v>
      </c>
      <c r="I176" s="47"/>
      <c r="J176" s="30">
        <f t="shared" si="35"/>
        <v>0</v>
      </c>
      <c r="K176" s="30">
        <f t="shared" si="36"/>
        <v>174</v>
      </c>
      <c r="L176" s="30">
        <f t="shared" si="37"/>
        <v>0</v>
      </c>
      <c r="M176" s="30"/>
      <c r="N176" s="30"/>
    </row>
    <row r="177" spans="1:14" ht="25.5">
      <c r="A177" s="37" t="s">
        <v>522</v>
      </c>
      <c r="B177" s="28" t="s">
        <v>521</v>
      </c>
      <c r="C177" s="28" t="s">
        <v>525</v>
      </c>
      <c r="D177" s="28">
        <v>0</v>
      </c>
      <c r="E177" s="28">
        <v>0</v>
      </c>
      <c r="F177" s="38">
        <f t="shared" si="32"/>
        <v>0</v>
      </c>
      <c r="G177" s="39">
        <f t="shared" si="33"/>
        <v>1</v>
      </c>
      <c r="H177" s="40">
        <f t="shared" si="34"/>
        <v>175</v>
      </c>
      <c r="I177" s="47"/>
      <c r="J177" s="30">
        <f t="shared" si="35"/>
        <v>0</v>
      </c>
      <c r="K177" s="30">
        <f t="shared" si="36"/>
        <v>175</v>
      </c>
      <c r="L177" s="30">
        <f t="shared" si="37"/>
        <v>0</v>
      </c>
      <c r="M177" s="30"/>
      <c r="N177" s="30"/>
    </row>
    <row r="178" spans="1:14" ht="25.5">
      <c r="A178" s="37" t="s">
        <v>529</v>
      </c>
      <c r="B178" s="28" t="s">
        <v>528</v>
      </c>
      <c r="C178" s="28" t="s">
        <v>527</v>
      </c>
      <c r="D178" s="28">
        <v>0</v>
      </c>
      <c r="E178" s="28">
        <v>0</v>
      </c>
      <c r="F178" s="38">
        <f t="shared" si="32"/>
        <v>0</v>
      </c>
      <c r="G178" s="39">
        <f t="shared" si="33"/>
        <v>1</v>
      </c>
      <c r="H178" s="40">
        <f t="shared" si="34"/>
        <v>176</v>
      </c>
      <c r="I178" s="47"/>
      <c r="J178" s="30">
        <f t="shared" si="35"/>
        <v>0</v>
      </c>
      <c r="K178" s="30">
        <f t="shared" si="36"/>
        <v>176</v>
      </c>
      <c r="L178" s="30">
        <f t="shared" si="37"/>
        <v>0</v>
      </c>
      <c r="M178" s="30"/>
      <c r="N178" s="30"/>
    </row>
    <row r="179" spans="1:14" ht="25.5">
      <c r="A179" s="37" t="s">
        <v>531</v>
      </c>
      <c r="B179" s="28" t="s">
        <v>530</v>
      </c>
      <c r="C179" s="28" t="s">
        <v>532</v>
      </c>
      <c r="D179" s="28">
        <v>0</v>
      </c>
      <c r="E179" s="28">
        <v>0</v>
      </c>
      <c r="F179" s="38">
        <f t="shared" si="32"/>
        <v>0</v>
      </c>
      <c r="G179" s="39">
        <f t="shared" si="33"/>
        <v>1</v>
      </c>
      <c r="H179" s="40">
        <f t="shared" si="34"/>
        <v>177</v>
      </c>
      <c r="I179" s="47"/>
      <c r="J179" s="30">
        <f t="shared" si="35"/>
        <v>0</v>
      </c>
      <c r="K179" s="30">
        <f t="shared" si="36"/>
        <v>177</v>
      </c>
      <c r="L179" s="30">
        <f t="shared" si="37"/>
        <v>0</v>
      </c>
      <c r="M179" s="30"/>
      <c r="N179" s="30"/>
    </row>
    <row r="180" spans="1:14" ht="25.5">
      <c r="A180" s="37" t="s">
        <v>535</v>
      </c>
      <c r="B180" s="28" t="s">
        <v>533</v>
      </c>
      <c r="C180" s="28" t="s">
        <v>534</v>
      </c>
      <c r="D180" s="28">
        <v>0</v>
      </c>
      <c r="E180" s="28">
        <v>0</v>
      </c>
      <c r="F180" s="38">
        <f t="shared" si="32"/>
        <v>0</v>
      </c>
      <c r="G180" s="39">
        <f t="shared" si="33"/>
        <v>1</v>
      </c>
      <c r="H180" s="40">
        <f t="shared" si="34"/>
        <v>178</v>
      </c>
      <c r="I180" s="47"/>
      <c r="J180" s="30">
        <f t="shared" si="35"/>
        <v>0</v>
      </c>
      <c r="K180" s="30">
        <f t="shared" si="36"/>
        <v>178</v>
      </c>
      <c r="L180" s="30">
        <f t="shared" si="37"/>
        <v>0</v>
      </c>
      <c r="M180" s="30"/>
      <c r="N180" s="30"/>
    </row>
    <row r="181" spans="1:14" ht="25.5">
      <c r="A181" s="37" t="s">
        <v>538</v>
      </c>
      <c r="B181" s="28" t="s">
        <v>536</v>
      </c>
      <c r="C181" s="28" t="s">
        <v>541</v>
      </c>
      <c r="D181" s="28">
        <v>0</v>
      </c>
      <c r="E181" s="28">
        <v>0</v>
      </c>
      <c r="F181" s="38">
        <f t="shared" si="32"/>
        <v>0</v>
      </c>
      <c r="G181" s="39">
        <f t="shared" si="33"/>
        <v>1</v>
      </c>
      <c r="H181" s="40">
        <f t="shared" si="34"/>
        <v>179</v>
      </c>
      <c r="I181" s="47"/>
      <c r="J181" s="30">
        <f t="shared" si="35"/>
        <v>0</v>
      </c>
      <c r="K181" s="30">
        <f t="shared" si="36"/>
        <v>179</v>
      </c>
      <c r="L181" s="30">
        <f t="shared" si="37"/>
        <v>0</v>
      </c>
      <c r="M181" s="30"/>
      <c r="N181" s="30"/>
    </row>
    <row r="182" spans="1:14" ht="25.5">
      <c r="A182" s="37" t="s">
        <v>539</v>
      </c>
      <c r="B182" s="28" t="s">
        <v>540</v>
      </c>
      <c r="C182" s="28" t="s">
        <v>537</v>
      </c>
      <c r="D182" s="28">
        <v>0</v>
      </c>
      <c r="E182" s="28">
        <v>0</v>
      </c>
      <c r="F182" s="38">
        <f t="shared" si="32"/>
        <v>0</v>
      </c>
      <c r="G182" s="39">
        <f t="shared" si="33"/>
        <v>1</v>
      </c>
      <c r="H182" s="40">
        <f t="shared" si="34"/>
        <v>180</v>
      </c>
      <c r="I182" s="47"/>
      <c r="J182" s="30">
        <f t="shared" si="35"/>
        <v>0</v>
      </c>
      <c r="K182" s="30">
        <f t="shared" si="36"/>
        <v>180</v>
      </c>
      <c r="L182" s="30">
        <f t="shared" si="37"/>
        <v>0</v>
      </c>
      <c r="M182" s="30"/>
      <c r="N182" s="30"/>
    </row>
    <row r="183" spans="1:14" ht="25.5">
      <c r="A183" s="37" t="s">
        <v>543</v>
      </c>
      <c r="B183" s="28" t="s">
        <v>542</v>
      </c>
      <c r="C183" s="28" t="s">
        <v>544</v>
      </c>
      <c r="D183" s="28">
        <v>0</v>
      </c>
      <c r="E183" s="28">
        <v>0</v>
      </c>
      <c r="F183" s="38">
        <f t="shared" si="32"/>
        <v>0</v>
      </c>
      <c r="G183" s="39">
        <f t="shared" si="33"/>
        <v>1</v>
      </c>
      <c r="H183" s="40">
        <f t="shared" si="34"/>
        <v>181</v>
      </c>
      <c r="I183" s="47"/>
      <c r="J183" s="30">
        <f t="shared" si="35"/>
        <v>0</v>
      </c>
      <c r="K183" s="30">
        <f t="shared" si="36"/>
        <v>181</v>
      </c>
      <c r="L183" s="30">
        <f t="shared" si="37"/>
        <v>0</v>
      </c>
      <c r="M183" s="30"/>
      <c r="N183" s="30"/>
    </row>
    <row r="184" spans="1:14" ht="25.5">
      <c r="A184" s="37" t="s">
        <v>547</v>
      </c>
      <c r="B184" s="28" t="s">
        <v>545</v>
      </c>
      <c r="C184" s="28" t="s">
        <v>546</v>
      </c>
      <c r="D184" s="28">
        <v>0</v>
      </c>
      <c r="E184" s="28">
        <v>0</v>
      </c>
      <c r="F184" s="38">
        <f t="shared" si="32"/>
        <v>0</v>
      </c>
      <c r="G184" s="39">
        <f t="shared" si="33"/>
        <v>1</v>
      </c>
      <c r="H184" s="40">
        <f t="shared" si="34"/>
        <v>182</v>
      </c>
      <c r="I184" s="47"/>
      <c r="J184" s="30">
        <f t="shared" si="35"/>
        <v>0</v>
      </c>
      <c r="K184" s="30">
        <f t="shared" si="36"/>
        <v>182</v>
      </c>
      <c r="L184" s="30">
        <f t="shared" si="37"/>
        <v>0</v>
      </c>
      <c r="M184" s="30"/>
      <c r="N184" s="30"/>
    </row>
    <row r="185" spans="1:14" ht="25.5">
      <c r="A185" s="37" t="s">
        <v>549</v>
      </c>
      <c r="B185" s="28" t="s">
        <v>548</v>
      </c>
      <c r="C185" s="28" t="s">
        <v>184</v>
      </c>
      <c r="D185" s="28">
        <v>0</v>
      </c>
      <c r="E185" s="28">
        <v>0</v>
      </c>
      <c r="F185" s="38">
        <f t="shared" si="32"/>
        <v>0</v>
      </c>
      <c r="G185" s="39">
        <f t="shared" si="33"/>
        <v>1</v>
      </c>
      <c r="H185" s="40">
        <f t="shared" si="34"/>
        <v>183</v>
      </c>
      <c r="I185" s="47"/>
      <c r="J185" s="30">
        <f t="shared" si="35"/>
        <v>0</v>
      </c>
      <c r="K185" s="30">
        <f t="shared" si="36"/>
        <v>183</v>
      </c>
      <c r="L185" s="30">
        <f t="shared" si="37"/>
        <v>0</v>
      </c>
      <c r="M185" s="30"/>
      <c r="N185" s="30"/>
    </row>
    <row r="186" spans="1:14" ht="25.5">
      <c r="A186" s="37" t="s">
        <v>552</v>
      </c>
      <c r="B186" s="28" t="s">
        <v>550</v>
      </c>
      <c r="C186" s="28" t="s">
        <v>551</v>
      </c>
      <c r="D186" s="28">
        <v>0</v>
      </c>
      <c r="E186" s="28">
        <v>0</v>
      </c>
      <c r="F186" s="38">
        <f t="shared" si="32"/>
        <v>0</v>
      </c>
      <c r="G186" s="39">
        <f t="shared" si="33"/>
        <v>1</v>
      </c>
      <c r="H186" s="40">
        <f t="shared" si="34"/>
        <v>184</v>
      </c>
      <c r="I186" s="47"/>
      <c r="J186" s="30">
        <f t="shared" si="35"/>
        <v>0</v>
      </c>
      <c r="K186" s="30">
        <f t="shared" si="36"/>
        <v>184</v>
      </c>
      <c r="L186" s="30">
        <f t="shared" si="37"/>
        <v>0</v>
      </c>
      <c r="M186" s="30"/>
      <c r="N186" s="30"/>
    </row>
    <row r="187" spans="1:14" ht="25.5">
      <c r="A187" s="37" t="s">
        <v>555</v>
      </c>
      <c r="B187" s="28" t="s">
        <v>553</v>
      </c>
      <c r="C187" s="28" t="s">
        <v>554</v>
      </c>
      <c r="D187" s="28">
        <v>0</v>
      </c>
      <c r="E187" s="28">
        <v>0</v>
      </c>
      <c r="F187" s="38">
        <f t="shared" si="32"/>
        <v>0</v>
      </c>
      <c r="G187" s="39">
        <f t="shared" si="33"/>
        <v>1</v>
      </c>
      <c r="H187" s="40">
        <f t="shared" si="34"/>
        <v>185</v>
      </c>
      <c r="I187" s="47"/>
      <c r="J187" s="30">
        <f t="shared" si="35"/>
        <v>0</v>
      </c>
      <c r="K187" s="30">
        <f t="shared" si="36"/>
        <v>185</v>
      </c>
      <c r="L187" s="30">
        <f t="shared" si="37"/>
        <v>0</v>
      </c>
      <c r="M187" s="30"/>
      <c r="N187" s="30"/>
    </row>
    <row r="188" spans="1:14" ht="25.5">
      <c r="A188" s="37" t="s">
        <v>558</v>
      </c>
      <c r="B188" s="28" t="s">
        <v>556</v>
      </c>
      <c r="C188" s="28" t="s">
        <v>557</v>
      </c>
      <c r="D188" s="28">
        <v>0</v>
      </c>
      <c r="E188" s="28">
        <v>0</v>
      </c>
      <c r="F188" s="38">
        <f t="shared" si="32"/>
        <v>0</v>
      </c>
      <c r="G188" s="39">
        <f t="shared" si="33"/>
        <v>1</v>
      </c>
      <c r="H188" s="40">
        <f t="shared" si="34"/>
        <v>186</v>
      </c>
      <c r="I188" s="47"/>
      <c r="J188" s="30">
        <f t="shared" si="35"/>
        <v>0</v>
      </c>
      <c r="K188" s="30">
        <f t="shared" si="36"/>
        <v>186</v>
      </c>
      <c r="L188" s="30">
        <f t="shared" si="37"/>
        <v>0</v>
      </c>
      <c r="M188" s="30"/>
      <c r="N188" s="30"/>
    </row>
    <row r="189" spans="1:14" ht="25.5">
      <c r="A189" s="37" t="s">
        <v>560</v>
      </c>
      <c r="B189" s="28" t="s">
        <v>559</v>
      </c>
      <c r="C189" s="28" t="s">
        <v>562</v>
      </c>
      <c r="D189" s="28">
        <v>0</v>
      </c>
      <c r="E189" s="28">
        <v>0</v>
      </c>
      <c r="F189" s="38">
        <f t="shared" si="32"/>
        <v>0</v>
      </c>
      <c r="G189" s="39">
        <f t="shared" si="33"/>
        <v>1</v>
      </c>
      <c r="H189" s="40">
        <f t="shared" si="34"/>
        <v>187</v>
      </c>
      <c r="I189" s="47"/>
      <c r="J189" s="30">
        <f t="shared" si="35"/>
        <v>0</v>
      </c>
      <c r="K189" s="30">
        <f t="shared" si="36"/>
        <v>187</v>
      </c>
      <c r="L189" s="30">
        <f t="shared" si="37"/>
        <v>0</v>
      </c>
      <c r="M189" s="30"/>
      <c r="N189" s="30"/>
    </row>
    <row r="190" spans="1:14" ht="25.5">
      <c r="A190" s="37" t="s">
        <v>564</v>
      </c>
      <c r="B190" s="28" t="s">
        <v>561</v>
      </c>
      <c r="C190" s="28" t="s">
        <v>563</v>
      </c>
      <c r="D190" s="28">
        <v>0</v>
      </c>
      <c r="E190" s="28">
        <v>0</v>
      </c>
      <c r="F190" s="38">
        <f t="shared" si="32"/>
        <v>0</v>
      </c>
      <c r="G190" s="39">
        <f t="shared" si="33"/>
        <v>1</v>
      </c>
      <c r="H190" s="40">
        <f t="shared" si="34"/>
        <v>188</v>
      </c>
      <c r="I190" s="47"/>
      <c r="J190" s="30">
        <f t="shared" si="35"/>
        <v>0</v>
      </c>
      <c r="K190" s="30">
        <f t="shared" si="36"/>
        <v>188</v>
      </c>
      <c r="L190" s="30">
        <f t="shared" si="37"/>
        <v>0</v>
      </c>
      <c r="M190" s="30"/>
      <c r="N190" s="30"/>
    </row>
    <row r="191" spans="1:14" ht="25.5">
      <c r="A191" s="37" t="s">
        <v>567</v>
      </c>
      <c r="B191" s="28" t="s">
        <v>565</v>
      </c>
      <c r="C191" s="28" t="s">
        <v>566</v>
      </c>
      <c r="D191" s="28">
        <v>0</v>
      </c>
      <c r="E191" s="28">
        <v>0</v>
      </c>
      <c r="F191" s="38">
        <f t="shared" si="32"/>
        <v>0</v>
      </c>
      <c r="G191" s="39">
        <f t="shared" si="33"/>
        <v>1</v>
      </c>
      <c r="H191" s="40">
        <f t="shared" si="34"/>
        <v>189</v>
      </c>
      <c r="I191" s="47"/>
      <c r="J191" s="30">
        <f t="shared" si="35"/>
        <v>0</v>
      </c>
      <c r="K191" s="30">
        <f t="shared" si="36"/>
        <v>189</v>
      </c>
      <c r="L191" s="30">
        <f t="shared" si="37"/>
        <v>0</v>
      </c>
      <c r="M191" s="30"/>
      <c r="N191" s="30"/>
    </row>
    <row r="192" spans="1:14" ht="25.5">
      <c r="A192" s="37" t="s">
        <v>570</v>
      </c>
      <c r="B192" s="28" t="s">
        <v>568</v>
      </c>
      <c r="C192" s="28" t="s">
        <v>569</v>
      </c>
      <c r="D192" s="28">
        <v>0</v>
      </c>
      <c r="E192" s="28">
        <v>0</v>
      </c>
      <c r="F192" s="38">
        <f t="shared" si="32"/>
        <v>0</v>
      </c>
      <c r="G192" s="39">
        <f t="shared" si="33"/>
        <v>1</v>
      </c>
      <c r="H192" s="40">
        <f t="shared" si="34"/>
        <v>190</v>
      </c>
      <c r="I192" s="47"/>
      <c r="J192" s="30">
        <f t="shared" si="35"/>
        <v>0</v>
      </c>
      <c r="K192" s="30">
        <f t="shared" si="36"/>
        <v>190</v>
      </c>
      <c r="L192" s="30">
        <f t="shared" si="37"/>
        <v>0</v>
      </c>
      <c r="M192" s="30"/>
      <c r="N192" s="30"/>
    </row>
    <row r="193" spans="1:14" ht="25.5">
      <c r="A193" s="37" t="s">
        <v>572</v>
      </c>
      <c r="B193" s="28" t="s">
        <v>571</v>
      </c>
      <c r="C193" s="28" t="s">
        <v>573</v>
      </c>
      <c r="D193" s="28">
        <v>0</v>
      </c>
      <c r="E193" s="28">
        <v>0</v>
      </c>
      <c r="F193" s="38">
        <f t="shared" si="32"/>
        <v>0</v>
      </c>
      <c r="G193" s="39">
        <f t="shared" si="33"/>
        <v>1</v>
      </c>
      <c r="H193" s="40">
        <f t="shared" si="34"/>
        <v>191</v>
      </c>
      <c r="I193" s="47"/>
      <c r="J193" s="30">
        <f t="shared" si="35"/>
        <v>0</v>
      </c>
      <c r="K193" s="30">
        <f t="shared" si="36"/>
        <v>191</v>
      </c>
      <c r="L193" s="30">
        <f t="shared" si="37"/>
        <v>0</v>
      </c>
      <c r="M193" s="30"/>
      <c r="N193" s="30"/>
    </row>
    <row r="194" spans="1:14" ht="25.5">
      <c r="A194" s="37" t="s">
        <v>576</v>
      </c>
      <c r="B194" s="28" t="s">
        <v>574</v>
      </c>
      <c r="C194" s="28" t="s">
        <v>575</v>
      </c>
      <c r="D194" s="28">
        <v>0</v>
      </c>
      <c r="E194" s="28">
        <v>0</v>
      </c>
      <c r="F194" s="38">
        <f t="shared" si="32"/>
        <v>0</v>
      </c>
      <c r="G194" s="39">
        <f t="shared" si="33"/>
        <v>1</v>
      </c>
      <c r="H194" s="40">
        <f t="shared" si="34"/>
        <v>192</v>
      </c>
      <c r="I194" s="47"/>
      <c r="J194" s="30">
        <f t="shared" si="35"/>
        <v>0</v>
      </c>
      <c r="K194" s="30">
        <f t="shared" si="36"/>
        <v>192</v>
      </c>
      <c r="L194" s="30">
        <f t="shared" si="37"/>
        <v>0</v>
      </c>
      <c r="M194" s="30"/>
      <c r="N194" s="30"/>
    </row>
    <row r="195" spans="1:14" ht="25.5">
      <c r="A195" s="37" t="s">
        <v>578</v>
      </c>
      <c r="B195" s="28" t="s">
        <v>369</v>
      </c>
      <c r="C195" s="28" t="s">
        <v>577</v>
      </c>
      <c r="D195" s="28">
        <v>0</v>
      </c>
      <c r="E195" s="28">
        <v>0</v>
      </c>
      <c r="F195" s="38">
        <f t="shared" si="32"/>
        <v>0</v>
      </c>
      <c r="G195" s="39">
        <f t="shared" si="33"/>
        <v>1</v>
      </c>
      <c r="H195" s="40">
        <f t="shared" si="34"/>
        <v>193</v>
      </c>
      <c r="I195" s="47"/>
      <c r="J195" s="30">
        <f t="shared" si="35"/>
        <v>0</v>
      </c>
      <c r="K195" s="30">
        <f t="shared" si="36"/>
        <v>193</v>
      </c>
      <c r="L195" s="30">
        <f t="shared" si="37"/>
        <v>0</v>
      </c>
      <c r="M195" s="30"/>
      <c r="N195" s="30"/>
    </row>
    <row r="196" spans="1:14" ht="25.5">
      <c r="A196" s="37" t="s">
        <v>581</v>
      </c>
      <c r="B196" s="28" t="s">
        <v>579</v>
      </c>
      <c r="C196" s="28" t="s">
        <v>580</v>
      </c>
      <c r="D196" s="28">
        <v>0</v>
      </c>
      <c r="E196" s="28">
        <v>0</v>
      </c>
      <c r="F196" s="38">
        <f t="shared" si="32"/>
        <v>0</v>
      </c>
      <c r="G196" s="39">
        <f t="shared" si="33"/>
        <v>1</v>
      </c>
      <c r="H196" s="40">
        <f t="shared" si="34"/>
        <v>194</v>
      </c>
      <c r="I196" s="47"/>
      <c r="J196" s="30">
        <f t="shared" si="35"/>
        <v>0</v>
      </c>
      <c r="K196" s="30">
        <f t="shared" si="36"/>
        <v>194</v>
      </c>
      <c r="L196" s="30">
        <f t="shared" si="37"/>
        <v>0</v>
      </c>
      <c r="M196" s="30"/>
      <c r="N196" s="30"/>
    </row>
    <row r="197" spans="1:14" ht="25.5">
      <c r="A197" s="37" t="s">
        <v>582</v>
      </c>
      <c r="B197" s="28" t="s">
        <v>584</v>
      </c>
      <c r="C197" s="28" t="s">
        <v>583</v>
      </c>
      <c r="D197" s="28">
        <v>0</v>
      </c>
      <c r="E197" s="28">
        <v>0</v>
      </c>
      <c r="F197" s="38">
        <f t="shared" si="32"/>
        <v>0</v>
      </c>
      <c r="G197" s="39">
        <f t="shared" si="33"/>
        <v>1</v>
      </c>
      <c r="H197" s="40">
        <f t="shared" si="34"/>
        <v>195</v>
      </c>
      <c r="I197" s="47"/>
      <c r="J197" s="30">
        <f t="shared" si="35"/>
        <v>0</v>
      </c>
      <c r="K197" s="30">
        <f t="shared" si="36"/>
        <v>195</v>
      </c>
      <c r="L197" s="30">
        <f t="shared" si="37"/>
        <v>0</v>
      </c>
      <c r="M197" s="30"/>
      <c r="N197" s="30"/>
    </row>
    <row r="198" spans="1:14" ht="25.5">
      <c r="A198" s="37" t="s">
        <v>585</v>
      </c>
      <c r="B198" s="28" t="s">
        <v>350</v>
      </c>
      <c r="C198" s="28" t="s">
        <v>296</v>
      </c>
      <c r="D198" s="28">
        <v>0</v>
      </c>
      <c r="E198" s="28">
        <v>0</v>
      </c>
      <c r="F198" s="38">
        <f t="shared" si="32"/>
        <v>0</v>
      </c>
      <c r="G198" s="39">
        <f t="shared" si="33"/>
        <v>1</v>
      </c>
      <c r="H198" s="40">
        <f t="shared" si="34"/>
        <v>196</v>
      </c>
      <c r="I198" s="47"/>
      <c r="J198" s="30">
        <f t="shared" si="35"/>
        <v>0</v>
      </c>
      <c r="K198" s="30">
        <f t="shared" si="36"/>
        <v>196</v>
      </c>
      <c r="L198" s="30">
        <f t="shared" si="37"/>
        <v>0</v>
      </c>
      <c r="M198" s="30"/>
      <c r="N198" s="30"/>
    </row>
    <row r="199" spans="1:14" ht="25.5">
      <c r="A199" s="37" t="s">
        <v>593</v>
      </c>
      <c r="B199" s="28" t="s">
        <v>594</v>
      </c>
      <c r="C199" s="28" t="s">
        <v>19</v>
      </c>
      <c r="D199" s="28">
        <v>0</v>
      </c>
      <c r="E199" s="28">
        <v>0</v>
      </c>
      <c r="F199" s="38">
        <f t="shared" si="32"/>
        <v>0</v>
      </c>
      <c r="G199" s="39">
        <f t="shared" si="33"/>
        <v>1</v>
      </c>
      <c r="H199" s="40">
        <f t="shared" si="34"/>
        <v>197</v>
      </c>
      <c r="I199" s="47"/>
      <c r="J199" s="30">
        <f t="shared" si="35"/>
        <v>0</v>
      </c>
      <c r="K199" s="30">
        <f t="shared" si="36"/>
        <v>197</v>
      </c>
      <c r="L199" s="30">
        <f t="shared" si="37"/>
        <v>0</v>
      </c>
      <c r="M199" s="30"/>
      <c r="N199" s="30"/>
    </row>
    <row r="200" spans="1:14" ht="25.5">
      <c r="A200" s="37" t="s">
        <v>595</v>
      </c>
      <c r="B200" s="28" t="s">
        <v>596</v>
      </c>
      <c r="C200" s="28" t="s">
        <v>20</v>
      </c>
      <c r="D200" s="28">
        <v>0</v>
      </c>
      <c r="E200" s="28">
        <v>0</v>
      </c>
      <c r="F200" s="38">
        <f t="shared" si="32"/>
        <v>0</v>
      </c>
      <c r="G200" s="39">
        <f t="shared" si="33"/>
        <v>1</v>
      </c>
      <c r="H200" s="40">
        <f t="shared" si="34"/>
        <v>198</v>
      </c>
      <c r="I200" s="47"/>
      <c r="J200" s="30">
        <f t="shared" si="35"/>
        <v>0</v>
      </c>
      <c r="K200" s="30">
        <f t="shared" si="36"/>
        <v>198</v>
      </c>
      <c r="L200" s="30">
        <f t="shared" si="37"/>
        <v>0</v>
      </c>
      <c r="M200" s="30"/>
      <c r="N200" s="30"/>
    </row>
    <row r="201" spans="1:14" ht="25.5">
      <c r="A201" s="37" t="s">
        <v>597</v>
      </c>
      <c r="B201" s="28" t="s">
        <v>598</v>
      </c>
      <c r="C201" s="28" t="s">
        <v>21</v>
      </c>
      <c r="D201" s="28">
        <v>0</v>
      </c>
      <c r="E201" s="28">
        <v>0</v>
      </c>
      <c r="F201" s="38">
        <f t="shared" si="32"/>
        <v>0</v>
      </c>
      <c r="G201" s="39">
        <f t="shared" si="33"/>
        <v>1</v>
      </c>
      <c r="H201" s="40">
        <f t="shared" si="34"/>
        <v>199</v>
      </c>
      <c r="I201" s="47"/>
      <c r="J201" s="30">
        <f t="shared" si="35"/>
        <v>0</v>
      </c>
      <c r="K201" s="30">
        <f t="shared" si="36"/>
        <v>199</v>
      </c>
      <c r="L201" s="30">
        <f t="shared" si="37"/>
        <v>0</v>
      </c>
      <c r="M201" s="30"/>
      <c r="N201" s="30"/>
    </row>
    <row r="202" spans="1:14" ht="25.5">
      <c r="A202" s="37" t="s">
        <v>599</v>
      </c>
      <c r="B202" s="28" t="s">
        <v>600</v>
      </c>
      <c r="C202" s="28" t="s">
        <v>22</v>
      </c>
      <c r="D202" s="28">
        <v>0</v>
      </c>
      <c r="E202" s="28">
        <v>0</v>
      </c>
      <c r="F202" s="38">
        <f t="shared" si="32"/>
        <v>0</v>
      </c>
      <c r="G202" s="39">
        <f t="shared" si="33"/>
        <v>1</v>
      </c>
      <c r="H202" s="40">
        <f t="shared" si="34"/>
        <v>200</v>
      </c>
      <c r="I202" s="47"/>
      <c r="J202" s="30">
        <f t="shared" si="35"/>
        <v>0</v>
      </c>
      <c r="K202" s="30">
        <f t="shared" si="36"/>
        <v>200</v>
      </c>
      <c r="L202" s="30">
        <f t="shared" si="37"/>
        <v>0</v>
      </c>
      <c r="M202" s="30"/>
      <c r="N202" s="30"/>
    </row>
    <row r="203" spans="1:14" ht="25.5">
      <c r="A203" s="37" t="s">
        <v>601</v>
      </c>
      <c r="B203" s="28" t="s">
        <v>602</v>
      </c>
      <c r="C203" s="28" t="s">
        <v>23</v>
      </c>
      <c r="D203" s="28">
        <v>0</v>
      </c>
      <c r="E203" s="28">
        <v>0</v>
      </c>
      <c r="F203" s="38">
        <f t="shared" si="32"/>
        <v>0</v>
      </c>
      <c r="G203" s="39">
        <f t="shared" si="33"/>
        <v>1</v>
      </c>
      <c r="H203" s="40">
        <f t="shared" si="34"/>
        <v>201</v>
      </c>
      <c r="I203" s="47"/>
      <c r="J203" s="30">
        <f t="shared" si="35"/>
        <v>0</v>
      </c>
      <c r="K203" s="30">
        <f t="shared" si="36"/>
        <v>201</v>
      </c>
      <c r="L203" s="30">
        <f t="shared" si="37"/>
        <v>0</v>
      </c>
      <c r="M203" s="30"/>
      <c r="N203" s="30"/>
    </row>
    <row r="204" spans="1:14" ht="25.5">
      <c r="A204" s="37" t="s">
        <v>603</v>
      </c>
      <c r="B204" s="28" t="s">
        <v>604</v>
      </c>
      <c r="C204" s="28" t="s">
        <v>24</v>
      </c>
      <c r="D204" s="28">
        <v>0</v>
      </c>
      <c r="E204" s="28">
        <v>0</v>
      </c>
      <c r="F204" s="38">
        <f t="shared" si="32"/>
        <v>0</v>
      </c>
      <c r="G204" s="39">
        <f t="shared" si="33"/>
        <v>1</v>
      </c>
      <c r="H204" s="40">
        <f t="shared" si="34"/>
        <v>202</v>
      </c>
      <c r="I204" s="47"/>
      <c r="J204" s="30">
        <f t="shared" si="35"/>
        <v>0</v>
      </c>
      <c r="K204" s="30">
        <f t="shared" si="36"/>
        <v>202</v>
      </c>
      <c r="L204" s="30">
        <f t="shared" si="37"/>
        <v>0</v>
      </c>
      <c r="M204" s="30"/>
      <c r="N204" s="30"/>
    </row>
    <row r="205" spans="1:14" ht="25.5">
      <c r="A205" s="37" t="s">
        <v>605</v>
      </c>
      <c r="B205" s="28" t="s">
        <v>606</v>
      </c>
      <c r="C205" s="28" t="s">
        <v>25</v>
      </c>
      <c r="D205" s="28">
        <v>0</v>
      </c>
      <c r="E205" s="28">
        <v>0</v>
      </c>
      <c r="F205" s="38">
        <f t="shared" si="32"/>
        <v>0</v>
      </c>
      <c r="G205" s="39">
        <f t="shared" si="33"/>
        <v>1</v>
      </c>
      <c r="H205" s="40">
        <f t="shared" si="34"/>
        <v>203</v>
      </c>
      <c r="I205" s="47"/>
      <c r="J205" s="30">
        <f t="shared" si="35"/>
        <v>0</v>
      </c>
      <c r="K205" s="30">
        <f t="shared" si="36"/>
        <v>203</v>
      </c>
      <c r="L205" s="30">
        <f t="shared" si="37"/>
        <v>0</v>
      </c>
      <c r="M205" s="30"/>
      <c r="N205" s="30"/>
    </row>
    <row r="206" spans="1:14" ht="25.5">
      <c r="A206" s="37" t="s">
        <v>607</v>
      </c>
      <c r="B206" s="28" t="s">
        <v>608</v>
      </c>
      <c r="C206" s="28" t="s">
        <v>26</v>
      </c>
      <c r="D206" s="28">
        <v>0</v>
      </c>
      <c r="E206" s="28">
        <v>0</v>
      </c>
      <c r="F206" s="38">
        <f t="shared" si="32"/>
        <v>0</v>
      </c>
      <c r="G206" s="39">
        <f t="shared" si="33"/>
        <v>1</v>
      </c>
      <c r="H206" s="40">
        <f t="shared" si="34"/>
        <v>204</v>
      </c>
      <c r="I206" s="47"/>
      <c r="J206" s="30">
        <f t="shared" si="35"/>
        <v>0</v>
      </c>
      <c r="K206" s="30">
        <f t="shared" si="36"/>
        <v>204</v>
      </c>
      <c r="L206" s="30">
        <f t="shared" si="37"/>
        <v>0</v>
      </c>
      <c r="M206" s="30"/>
      <c r="N206" s="30"/>
    </row>
    <row r="207" spans="1:14" ht="25.5">
      <c r="A207" s="37" t="s">
        <v>609</v>
      </c>
      <c r="B207" s="28" t="s">
        <v>610</v>
      </c>
      <c r="C207" s="28" t="s">
        <v>27</v>
      </c>
      <c r="D207" s="28">
        <v>0</v>
      </c>
      <c r="E207" s="28">
        <v>0</v>
      </c>
      <c r="F207" s="38">
        <f t="shared" si="32"/>
        <v>0</v>
      </c>
      <c r="G207" s="39">
        <f t="shared" si="33"/>
        <v>1</v>
      </c>
      <c r="H207" s="40">
        <f t="shared" si="34"/>
        <v>205</v>
      </c>
      <c r="I207" s="47"/>
      <c r="J207" s="30">
        <f t="shared" si="35"/>
        <v>0</v>
      </c>
      <c r="K207" s="30">
        <f t="shared" si="36"/>
        <v>205</v>
      </c>
      <c r="L207" s="30">
        <f t="shared" si="37"/>
        <v>0</v>
      </c>
      <c r="M207" s="30"/>
      <c r="N207" s="30"/>
    </row>
    <row r="208" spans="1:14" ht="25.5">
      <c r="A208" s="37" t="s">
        <v>611</v>
      </c>
      <c r="B208" s="28" t="s">
        <v>612</v>
      </c>
      <c r="C208" s="28" t="s">
        <v>28</v>
      </c>
      <c r="D208" s="28">
        <v>0</v>
      </c>
      <c r="E208" s="28">
        <v>0</v>
      </c>
      <c r="F208" s="38">
        <f t="shared" si="32"/>
        <v>0</v>
      </c>
      <c r="G208" s="39">
        <f t="shared" si="33"/>
        <v>1</v>
      </c>
      <c r="H208" s="40">
        <f t="shared" si="34"/>
        <v>206</v>
      </c>
      <c r="I208" s="47"/>
      <c r="J208" s="30">
        <f t="shared" si="35"/>
        <v>0</v>
      </c>
      <c r="K208" s="30">
        <f t="shared" si="36"/>
        <v>206</v>
      </c>
      <c r="L208" s="30">
        <f t="shared" si="37"/>
        <v>0</v>
      </c>
      <c r="M208" s="30"/>
      <c r="N208" s="30"/>
    </row>
    <row r="209" spans="1:14" ht="25.5">
      <c r="A209" s="37" t="s">
        <v>613</v>
      </c>
      <c r="B209" s="28" t="s">
        <v>614</v>
      </c>
      <c r="C209" s="28" t="s">
        <v>633</v>
      </c>
      <c r="D209" s="28">
        <v>0</v>
      </c>
      <c r="E209" s="28">
        <v>0</v>
      </c>
      <c r="F209" s="38">
        <f t="shared" si="32"/>
        <v>0</v>
      </c>
      <c r="G209" s="39">
        <f t="shared" si="33"/>
        <v>1</v>
      </c>
      <c r="H209" s="40">
        <f t="shared" si="34"/>
        <v>207</v>
      </c>
      <c r="I209" s="47"/>
      <c r="J209" s="30">
        <f t="shared" si="35"/>
        <v>0</v>
      </c>
      <c r="K209" s="30">
        <f t="shared" si="36"/>
        <v>207</v>
      </c>
      <c r="L209" s="30">
        <f t="shared" si="37"/>
        <v>0</v>
      </c>
      <c r="M209" s="30"/>
      <c r="N209" s="30"/>
    </row>
    <row r="210" spans="1:14" ht="25.5">
      <c r="A210" s="37" t="s">
        <v>615</v>
      </c>
      <c r="B210" s="28" t="s">
        <v>616</v>
      </c>
      <c r="C210" s="28" t="s">
        <v>640</v>
      </c>
      <c r="D210" s="28">
        <v>0</v>
      </c>
      <c r="E210" s="28">
        <v>0</v>
      </c>
      <c r="F210" s="38">
        <f t="shared" si="32"/>
        <v>0</v>
      </c>
      <c r="G210" s="39">
        <f t="shared" si="33"/>
        <v>1</v>
      </c>
      <c r="H210" s="40">
        <f t="shared" si="34"/>
        <v>208</v>
      </c>
      <c r="I210" s="47"/>
      <c r="J210" s="30">
        <f t="shared" si="35"/>
        <v>0</v>
      </c>
      <c r="K210" s="30">
        <f t="shared" si="36"/>
        <v>208</v>
      </c>
      <c r="L210" s="30">
        <f t="shared" si="37"/>
        <v>0</v>
      </c>
      <c r="M210" s="30"/>
      <c r="N210" s="30"/>
    </row>
    <row r="211" spans="1:14" ht="25.5">
      <c r="A211" s="37" t="s">
        <v>617</v>
      </c>
      <c r="B211" s="28" t="s">
        <v>618</v>
      </c>
      <c r="C211" s="28" t="s">
        <v>641</v>
      </c>
      <c r="D211" s="28">
        <v>0</v>
      </c>
      <c r="E211" s="28">
        <v>0</v>
      </c>
      <c r="F211" s="38">
        <f t="shared" si="32"/>
        <v>0</v>
      </c>
      <c r="G211" s="39">
        <f t="shared" si="33"/>
        <v>1</v>
      </c>
      <c r="H211" s="40">
        <f t="shared" si="34"/>
        <v>209</v>
      </c>
      <c r="I211" s="47"/>
      <c r="J211" s="30">
        <f t="shared" si="35"/>
        <v>0</v>
      </c>
      <c r="K211" s="30">
        <f t="shared" si="36"/>
        <v>209</v>
      </c>
      <c r="L211" s="30">
        <f t="shared" si="37"/>
        <v>0</v>
      </c>
      <c r="M211" s="30"/>
      <c r="N211" s="30"/>
    </row>
    <row r="212" spans="1:14" ht="25.5">
      <c r="A212" s="37" t="s">
        <v>619</v>
      </c>
      <c r="B212" s="28" t="s">
        <v>620</v>
      </c>
      <c r="C212" s="28" t="s">
        <v>642</v>
      </c>
      <c r="D212" s="28">
        <v>0</v>
      </c>
      <c r="E212" s="28">
        <v>0</v>
      </c>
      <c r="F212" s="38">
        <f t="shared" si="32"/>
        <v>0</v>
      </c>
      <c r="G212" s="39">
        <f t="shared" si="33"/>
        <v>1</v>
      </c>
      <c r="H212" s="40">
        <f t="shared" si="34"/>
        <v>210</v>
      </c>
      <c r="I212" s="47"/>
      <c r="J212" s="30">
        <f t="shared" si="35"/>
        <v>0</v>
      </c>
      <c r="K212" s="30">
        <f t="shared" si="36"/>
        <v>210</v>
      </c>
      <c r="L212" s="30">
        <f t="shared" si="37"/>
        <v>0</v>
      </c>
      <c r="M212" s="30"/>
      <c r="N212" s="30"/>
    </row>
    <row r="213" spans="1:14" ht="25.5">
      <c r="A213" s="37" t="s">
        <v>621</v>
      </c>
      <c r="B213" s="28" t="s">
        <v>622</v>
      </c>
      <c r="C213" s="28" t="s">
        <v>643</v>
      </c>
      <c r="D213" s="28">
        <v>0</v>
      </c>
      <c r="E213" s="28">
        <v>0</v>
      </c>
      <c r="F213" s="38">
        <f t="shared" si="32"/>
        <v>0</v>
      </c>
      <c r="G213" s="39">
        <f t="shared" si="33"/>
        <v>1</v>
      </c>
      <c r="H213" s="40">
        <f t="shared" si="34"/>
        <v>211</v>
      </c>
      <c r="I213" s="47"/>
      <c r="J213" s="30">
        <f t="shared" si="35"/>
        <v>0</v>
      </c>
      <c r="K213" s="30">
        <f t="shared" si="36"/>
        <v>211</v>
      </c>
      <c r="L213" s="30">
        <f t="shared" si="37"/>
        <v>0</v>
      </c>
      <c r="M213" s="30"/>
      <c r="N213" s="30"/>
    </row>
    <row r="214" spans="1:14" ht="25.5">
      <c r="A214" s="37" t="s">
        <v>623</v>
      </c>
      <c r="B214" s="28" t="s">
        <v>624</v>
      </c>
      <c r="C214" s="28" t="s">
        <v>644</v>
      </c>
      <c r="D214" s="28">
        <v>0</v>
      </c>
      <c r="E214" s="28">
        <v>0</v>
      </c>
      <c r="F214" s="38">
        <f t="shared" si="32"/>
        <v>0</v>
      </c>
      <c r="G214" s="39">
        <f t="shared" si="33"/>
        <v>1</v>
      </c>
      <c r="H214" s="40">
        <f t="shared" si="34"/>
        <v>212</v>
      </c>
      <c r="I214" s="47"/>
      <c r="J214" s="30">
        <f t="shared" si="35"/>
        <v>0</v>
      </c>
      <c r="K214" s="30">
        <f t="shared" si="36"/>
        <v>212</v>
      </c>
      <c r="L214" s="30">
        <f t="shared" si="37"/>
        <v>0</v>
      </c>
      <c r="M214" s="30"/>
      <c r="N214" s="30"/>
    </row>
    <row r="215" spans="1:14" ht="25.5">
      <c r="A215" s="37" t="s">
        <v>625</v>
      </c>
      <c r="B215" s="28" t="s">
        <v>626</v>
      </c>
      <c r="C215" s="28" t="s">
        <v>645</v>
      </c>
      <c r="D215" s="28">
        <v>0</v>
      </c>
      <c r="E215" s="28">
        <v>0</v>
      </c>
      <c r="F215" s="38">
        <f t="shared" si="32"/>
        <v>0</v>
      </c>
      <c r="G215" s="39">
        <f t="shared" si="33"/>
        <v>1</v>
      </c>
      <c r="H215" s="40">
        <f t="shared" si="34"/>
        <v>213</v>
      </c>
      <c r="I215" s="47"/>
      <c r="J215" s="30">
        <f t="shared" si="35"/>
        <v>0</v>
      </c>
      <c r="K215" s="30">
        <f t="shared" si="36"/>
        <v>213</v>
      </c>
      <c r="L215" s="30">
        <f t="shared" si="37"/>
        <v>0</v>
      </c>
      <c r="M215" s="30"/>
      <c r="N215" s="30"/>
    </row>
    <row r="216" spans="1:14" ht="25.5">
      <c r="A216" s="37" t="s">
        <v>627</v>
      </c>
      <c r="B216" s="28" t="s">
        <v>628</v>
      </c>
      <c r="C216" s="28" t="s">
        <v>646</v>
      </c>
      <c r="D216" s="28">
        <v>0</v>
      </c>
      <c r="E216" s="28">
        <v>0</v>
      </c>
      <c r="F216" s="38">
        <f t="shared" si="32"/>
        <v>0</v>
      </c>
      <c r="G216" s="39">
        <f t="shared" si="33"/>
        <v>1</v>
      </c>
      <c r="H216" s="40">
        <f t="shared" si="34"/>
        <v>214</v>
      </c>
      <c r="I216" s="47"/>
      <c r="J216" s="30">
        <f t="shared" si="35"/>
        <v>0</v>
      </c>
      <c r="K216" s="30">
        <f t="shared" si="36"/>
        <v>214</v>
      </c>
      <c r="L216" s="30">
        <f t="shared" si="37"/>
        <v>0</v>
      </c>
      <c r="M216" s="30"/>
      <c r="N216" s="30"/>
    </row>
    <row r="217" spans="1:14" ht="25.5">
      <c r="A217" s="37" t="s">
        <v>629</v>
      </c>
      <c r="B217" s="28" t="s">
        <v>630</v>
      </c>
      <c r="C217" s="28" t="s">
        <v>647</v>
      </c>
      <c r="D217" s="28">
        <v>0</v>
      </c>
      <c r="E217" s="28">
        <v>0</v>
      </c>
      <c r="F217" s="38">
        <f t="shared" si="32"/>
        <v>0</v>
      </c>
      <c r="G217" s="39">
        <f t="shared" si="33"/>
        <v>1</v>
      </c>
      <c r="H217" s="40">
        <f t="shared" si="34"/>
        <v>215</v>
      </c>
      <c r="I217" s="47"/>
      <c r="J217" s="30">
        <f t="shared" si="35"/>
        <v>0</v>
      </c>
      <c r="K217" s="30">
        <f t="shared" si="36"/>
        <v>215</v>
      </c>
      <c r="L217" s="30">
        <f t="shared" si="37"/>
        <v>0</v>
      </c>
      <c r="M217" s="30"/>
      <c r="N217" s="30"/>
    </row>
    <row r="218" spans="1:14" ht="25.5">
      <c r="A218" s="37" t="s">
        <v>631</v>
      </c>
      <c r="B218" s="28" t="s">
        <v>632</v>
      </c>
      <c r="C218" s="28" t="s">
        <v>648</v>
      </c>
      <c r="D218" s="28">
        <v>0</v>
      </c>
      <c r="E218" s="28">
        <v>0</v>
      </c>
      <c r="F218" s="38">
        <f t="shared" si="32"/>
        <v>0</v>
      </c>
      <c r="G218" s="39">
        <f t="shared" si="33"/>
        <v>1</v>
      </c>
      <c r="H218" s="40">
        <f t="shared" si="34"/>
        <v>216</v>
      </c>
      <c r="I218" s="47"/>
      <c r="J218" s="30">
        <f t="shared" si="35"/>
        <v>0</v>
      </c>
      <c r="K218" s="30">
        <f t="shared" si="36"/>
        <v>216</v>
      </c>
      <c r="L218" s="30">
        <f t="shared" si="37"/>
        <v>0</v>
      </c>
      <c r="M218" s="30"/>
      <c r="N218" s="30"/>
    </row>
    <row r="219" spans="1:14" ht="25.5">
      <c r="A219" s="37" t="s">
        <v>634</v>
      </c>
      <c r="B219" s="28" t="s">
        <v>635</v>
      </c>
      <c r="C219" s="28" t="s">
        <v>638</v>
      </c>
      <c r="D219" s="28">
        <v>0</v>
      </c>
      <c r="E219" s="28">
        <v>0</v>
      </c>
      <c r="F219" s="38">
        <f t="shared" si="32"/>
        <v>0</v>
      </c>
      <c r="G219" s="39">
        <f t="shared" si="33"/>
        <v>1</v>
      </c>
      <c r="H219" s="40">
        <f t="shared" si="34"/>
        <v>217</v>
      </c>
      <c r="I219" s="47"/>
      <c r="J219" s="30">
        <f t="shared" si="35"/>
        <v>0</v>
      </c>
      <c r="K219" s="30">
        <f t="shared" si="36"/>
        <v>217</v>
      </c>
      <c r="L219" s="30">
        <f t="shared" si="37"/>
        <v>0</v>
      </c>
      <c r="M219" s="30"/>
      <c r="N219" s="30"/>
    </row>
    <row r="220" spans="1:14" ht="25.5">
      <c r="A220" s="37" t="s">
        <v>636</v>
      </c>
      <c r="B220" s="28" t="s">
        <v>637</v>
      </c>
      <c r="C220" s="28" t="s">
        <v>639</v>
      </c>
      <c r="D220" s="28">
        <v>0</v>
      </c>
      <c r="E220" s="28">
        <v>0</v>
      </c>
      <c r="F220" s="38">
        <f t="shared" si="32"/>
        <v>0</v>
      </c>
      <c r="G220" s="39">
        <f t="shared" si="33"/>
        <v>1</v>
      </c>
      <c r="H220" s="40">
        <f t="shared" si="34"/>
        <v>218</v>
      </c>
      <c r="I220" s="47"/>
      <c r="J220" s="30">
        <f t="shared" si="35"/>
        <v>0</v>
      </c>
      <c r="K220" s="30">
        <f t="shared" si="36"/>
        <v>218</v>
      </c>
      <c r="L220" s="30">
        <f t="shared" si="37"/>
        <v>0</v>
      </c>
      <c r="M220" s="30"/>
      <c r="N220" s="30"/>
    </row>
    <row r="221" spans="1:14" ht="25.5">
      <c r="A221" s="37" t="s">
        <v>649</v>
      </c>
      <c r="B221" s="28" t="s">
        <v>650</v>
      </c>
      <c r="C221" s="28" t="s">
        <v>651</v>
      </c>
      <c r="D221" s="28">
        <v>0</v>
      </c>
      <c r="E221" s="28">
        <v>0</v>
      </c>
      <c r="F221" s="38">
        <f t="shared" si="32"/>
        <v>0</v>
      </c>
      <c r="G221" s="39">
        <f t="shared" si="33"/>
        <v>1</v>
      </c>
      <c r="H221" s="40">
        <f t="shared" si="34"/>
        <v>219</v>
      </c>
      <c r="I221" s="47"/>
      <c r="J221" s="30">
        <f t="shared" si="35"/>
        <v>0</v>
      </c>
      <c r="K221" s="30">
        <f t="shared" si="36"/>
        <v>219</v>
      </c>
      <c r="L221" s="30">
        <f t="shared" si="37"/>
        <v>0</v>
      </c>
      <c r="M221" s="30"/>
      <c r="N221" s="30"/>
    </row>
    <row r="222" spans="1:14" ht="25.5">
      <c r="A222" s="37" t="s">
        <v>652</v>
      </c>
      <c r="B222" s="28" t="s">
        <v>653</v>
      </c>
      <c r="C222" s="28" t="s">
        <v>654</v>
      </c>
      <c r="D222" s="28">
        <v>0</v>
      </c>
      <c r="E222" s="28">
        <v>0</v>
      </c>
      <c r="F222" s="38">
        <f t="shared" si="32"/>
        <v>0</v>
      </c>
      <c r="G222" s="39">
        <f t="shared" si="33"/>
        <v>1</v>
      </c>
      <c r="H222" s="40">
        <f t="shared" si="34"/>
        <v>220</v>
      </c>
      <c r="I222" s="47"/>
      <c r="J222" s="30">
        <f t="shared" si="35"/>
        <v>0</v>
      </c>
      <c r="K222" s="30">
        <f t="shared" si="36"/>
        <v>220</v>
      </c>
      <c r="L222" s="30">
        <f t="shared" si="37"/>
        <v>0</v>
      </c>
      <c r="M222" s="30"/>
      <c r="N222" s="30"/>
    </row>
    <row r="223" spans="1:14" ht="25.5">
      <c r="A223" s="37" t="s">
        <v>655</v>
      </c>
      <c r="B223" s="28" t="s">
        <v>656</v>
      </c>
      <c r="C223" s="28" t="s">
        <v>143</v>
      </c>
      <c r="D223" s="28">
        <v>0</v>
      </c>
      <c r="E223" s="28">
        <v>0</v>
      </c>
      <c r="F223" s="38">
        <f t="shared" si="32"/>
        <v>0</v>
      </c>
      <c r="G223" s="39">
        <f t="shared" si="33"/>
        <v>1</v>
      </c>
      <c r="H223" s="40">
        <f t="shared" si="34"/>
        <v>221</v>
      </c>
      <c r="I223" s="47"/>
      <c r="J223" s="30">
        <f t="shared" si="35"/>
        <v>0</v>
      </c>
      <c r="K223" s="30">
        <f t="shared" si="36"/>
        <v>221</v>
      </c>
      <c r="L223" s="30">
        <f t="shared" si="37"/>
        <v>0</v>
      </c>
      <c r="M223" s="30"/>
      <c r="N223" s="30"/>
    </row>
    <row r="224" spans="1:14" ht="25.5">
      <c r="A224" s="37" t="s">
        <v>657</v>
      </c>
      <c r="B224" s="28" t="s">
        <v>658</v>
      </c>
      <c r="C224" s="28" t="s">
        <v>709</v>
      </c>
      <c r="D224" s="28">
        <v>0</v>
      </c>
      <c r="E224" s="28">
        <v>0</v>
      </c>
      <c r="F224" s="38">
        <f t="shared" si="32"/>
        <v>0</v>
      </c>
      <c r="G224" s="39">
        <f t="shared" si="33"/>
        <v>1</v>
      </c>
      <c r="H224" s="40">
        <f t="shared" si="34"/>
        <v>222</v>
      </c>
      <c r="I224" s="47"/>
      <c r="J224" s="30">
        <f t="shared" si="35"/>
        <v>0</v>
      </c>
      <c r="K224" s="30">
        <f t="shared" si="36"/>
        <v>222</v>
      </c>
      <c r="L224" s="30">
        <f t="shared" si="37"/>
        <v>0</v>
      </c>
      <c r="M224" s="30"/>
      <c r="N224" s="30"/>
    </row>
    <row r="225" spans="1:14" ht="25.5">
      <c r="A225" s="37" t="s">
        <v>659</v>
      </c>
      <c r="B225" s="28" t="s">
        <v>660</v>
      </c>
      <c r="C225" s="28" t="s">
        <v>697</v>
      </c>
      <c r="D225" s="28">
        <v>0</v>
      </c>
      <c r="E225" s="28">
        <v>0</v>
      </c>
      <c r="F225" s="38">
        <f t="shared" si="32"/>
        <v>0</v>
      </c>
      <c r="G225" s="39">
        <f t="shared" si="33"/>
        <v>1</v>
      </c>
      <c r="H225" s="40">
        <f t="shared" si="34"/>
        <v>223</v>
      </c>
      <c r="I225" s="47"/>
      <c r="J225" s="30">
        <f t="shared" si="35"/>
        <v>0</v>
      </c>
      <c r="K225" s="30">
        <f t="shared" si="36"/>
        <v>223</v>
      </c>
      <c r="L225" s="30">
        <f t="shared" si="37"/>
        <v>0</v>
      </c>
      <c r="M225" s="30"/>
      <c r="N225" s="30"/>
    </row>
    <row r="226" spans="1:14" ht="25.5">
      <c r="A226" s="37" t="s">
        <v>661</v>
      </c>
      <c r="B226" s="28" t="s">
        <v>662</v>
      </c>
      <c r="C226" s="28" t="s">
        <v>695</v>
      </c>
      <c r="D226" s="28">
        <v>0</v>
      </c>
      <c r="E226" s="28">
        <v>0</v>
      </c>
      <c r="F226" s="38">
        <f t="shared" si="32"/>
        <v>0</v>
      </c>
      <c r="G226" s="39">
        <f t="shared" si="33"/>
        <v>1</v>
      </c>
      <c r="H226" s="40">
        <f t="shared" si="34"/>
        <v>224</v>
      </c>
      <c r="I226" s="47"/>
      <c r="J226" s="30">
        <f t="shared" si="35"/>
        <v>0</v>
      </c>
      <c r="K226" s="30">
        <f t="shared" si="36"/>
        <v>224</v>
      </c>
      <c r="L226" s="30">
        <f t="shared" si="37"/>
        <v>0</v>
      </c>
      <c r="M226" s="30"/>
      <c r="N226" s="30"/>
    </row>
    <row r="227" spans="1:14" ht="25.5">
      <c r="A227" s="37" t="s">
        <v>663</v>
      </c>
      <c r="B227" s="28" t="s">
        <v>664</v>
      </c>
      <c r="C227" s="28" t="s">
        <v>706</v>
      </c>
      <c r="D227" s="28">
        <v>0</v>
      </c>
      <c r="E227" s="28">
        <v>0</v>
      </c>
      <c r="F227" s="38">
        <f t="shared" si="32"/>
        <v>0</v>
      </c>
      <c r="G227" s="39">
        <f t="shared" si="33"/>
        <v>1</v>
      </c>
      <c r="H227" s="40">
        <f t="shared" si="34"/>
        <v>225</v>
      </c>
      <c r="I227" s="47"/>
      <c r="J227" s="30">
        <f t="shared" si="35"/>
        <v>0</v>
      </c>
      <c r="K227" s="30">
        <f t="shared" si="36"/>
        <v>225</v>
      </c>
      <c r="L227" s="30">
        <f t="shared" si="37"/>
        <v>0</v>
      </c>
      <c r="M227" s="30"/>
      <c r="N227" s="30"/>
    </row>
    <row r="228" spans="1:14" ht="25.5">
      <c r="A228" s="37" t="s">
        <v>665</v>
      </c>
      <c r="B228" s="28" t="s">
        <v>666</v>
      </c>
      <c r="C228" s="28" t="s">
        <v>694</v>
      </c>
      <c r="D228" s="28">
        <v>0</v>
      </c>
      <c r="E228" s="28">
        <v>0</v>
      </c>
      <c r="F228" s="38">
        <f t="shared" si="32"/>
        <v>0</v>
      </c>
      <c r="G228" s="39">
        <f t="shared" si="33"/>
        <v>1</v>
      </c>
      <c r="H228" s="40">
        <f t="shared" si="34"/>
        <v>226</v>
      </c>
      <c r="I228" s="47"/>
      <c r="J228" s="30">
        <f t="shared" si="35"/>
        <v>0</v>
      </c>
      <c r="K228" s="30">
        <f t="shared" si="36"/>
        <v>226</v>
      </c>
      <c r="L228" s="30">
        <f t="shared" si="37"/>
        <v>0</v>
      </c>
      <c r="M228" s="30"/>
      <c r="N228" s="30"/>
    </row>
    <row r="229" spans="1:14" ht="25.5">
      <c r="A229" s="37" t="s">
        <v>667</v>
      </c>
      <c r="B229" s="28" t="s">
        <v>668</v>
      </c>
      <c r="C229" s="28" t="s">
        <v>696</v>
      </c>
      <c r="D229" s="28">
        <v>0</v>
      </c>
      <c r="E229" s="28">
        <v>0</v>
      </c>
      <c r="F229" s="38">
        <f aca="true" t="shared" si="38" ref="F229:F242">IF((D229+E229)&gt;0,D229/(D229+E229),0)</f>
        <v>0</v>
      </c>
      <c r="G229" s="39">
        <f aca="true" t="shared" si="39" ref="G229:G242">IF((F229=0),IF(E229=0,1,1+E229*G$2),IF((F229=1)*((D229/C$2)&gt;G$2),0,1-F229*G$2*D229/D$2))</f>
        <v>1</v>
      </c>
      <c r="H229" s="40">
        <f aca="true" t="shared" si="40" ref="H229:H242">H228+G229</f>
        <v>227</v>
      </c>
      <c r="I229" s="47"/>
      <c r="J229" s="30">
        <f aca="true" t="shared" si="41" ref="J229:J242">1-(D229=0)*(E229=0)</f>
        <v>0</v>
      </c>
      <c r="K229" s="30">
        <f aca="true" t="shared" si="42" ref="K229:K242">K228+1</f>
        <v>227</v>
      </c>
      <c r="L229" s="30">
        <f aca="true" t="shared" si="43" ref="L229:L242">D229-E229</f>
        <v>0</v>
      </c>
      <c r="M229" s="30"/>
      <c r="N229" s="30"/>
    </row>
    <row r="230" spans="1:14" ht="25.5">
      <c r="A230" s="37" t="s">
        <v>669</v>
      </c>
      <c r="B230" s="28" t="s">
        <v>670</v>
      </c>
      <c r="C230" s="28" t="s">
        <v>698</v>
      </c>
      <c r="D230" s="28">
        <v>0</v>
      </c>
      <c r="E230" s="28">
        <v>0</v>
      </c>
      <c r="F230" s="38">
        <f t="shared" si="38"/>
        <v>0</v>
      </c>
      <c r="G230" s="39">
        <f t="shared" si="39"/>
        <v>1</v>
      </c>
      <c r="H230" s="40">
        <f t="shared" si="40"/>
        <v>228</v>
      </c>
      <c r="I230" s="47"/>
      <c r="J230" s="30">
        <f t="shared" si="41"/>
        <v>0</v>
      </c>
      <c r="K230" s="30">
        <f t="shared" si="42"/>
        <v>228</v>
      </c>
      <c r="L230" s="30">
        <f t="shared" si="43"/>
        <v>0</v>
      </c>
      <c r="M230" s="30"/>
      <c r="N230" s="30"/>
    </row>
    <row r="231" spans="1:14" ht="25.5">
      <c r="A231" s="37" t="s">
        <v>671</v>
      </c>
      <c r="B231" s="28" t="s">
        <v>672</v>
      </c>
      <c r="C231" s="28" t="s">
        <v>700</v>
      </c>
      <c r="D231" s="28">
        <v>0</v>
      </c>
      <c r="E231" s="28">
        <v>0</v>
      </c>
      <c r="F231" s="38">
        <f t="shared" si="38"/>
        <v>0</v>
      </c>
      <c r="G231" s="39">
        <f t="shared" si="39"/>
        <v>1</v>
      </c>
      <c r="H231" s="40">
        <f t="shared" si="40"/>
        <v>229</v>
      </c>
      <c r="I231" s="47"/>
      <c r="J231" s="30">
        <f t="shared" si="41"/>
        <v>0</v>
      </c>
      <c r="K231" s="30">
        <f t="shared" si="42"/>
        <v>229</v>
      </c>
      <c r="L231" s="30">
        <f t="shared" si="43"/>
        <v>0</v>
      </c>
      <c r="M231" s="30"/>
      <c r="N231" s="30"/>
    </row>
    <row r="232" spans="1:14" ht="25.5">
      <c r="A232" s="37" t="s">
        <v>673</v>
      </c>
      <c r="B232" s="28" t="s">
        <v>674</v>
      </c>
      <c r="C232" s="28" t="s">
        <v>713</v>
      </c>
      <c r="D232" s="28">
        <v>0</v>
      </c>
      <c r="E232" s="28">
        <v>0</v>
      </c>
      <c r="F232" s="38">
        <f t="shared" si="38"/>
        <v>0</v>
      </c>
      <c r="G232" s="39">
        <f t="shared" si="39"/>
        <v>1</v>
      </c>
      <c r="H232" s="40">
        <f t="shared" si="40"/>
        <v>230</v>
      </c>
      <c r="I232" s="47"/>
      <c r="J232" s="30">
        <f t="shared" si="41"/>
        <v>0</v>
      </c>
      <c r="K232" s="30">
        <f t="shared" si="42"/>
        <v>230</v>
      </c>
      <c r="L232" s="30">
        <f t="shared" si="43"/>
        <v>0</v>
      </c>
      <c r="M232" s="30"/>
      <c r="N232" s="30"/>
    </row>
    <row r="233" spans="1:14" ht="25.5">
      <c r="A233" s="37" t="s">
        <v>675</v>
      </c>
      <c r="B233" s="28" t="s">
        <v>676</v>
      </c>
      <c r="C233" s="28" t="s">
        <v>699</v>
      </c>
      <c r="D233" s="28">
        <v>0</v>
      </c>
      <c r="E233" s="28">
        <v>0</v>
      </c>
      <c r="F233" s="38">
        <f t="shared" si="38"/>
        <v>0</v>
      </c>
      <c r="G233" s="39">
        <f t="shared" si="39"/>
        <v>1</v>
      </c>
      <c r="H233" s="40">
        <f t="shared" si="40"/>
        <v>231</v>
      </c>
      <c r="I233" s="47"/>
      <c r="J233" s="30">
        <f t="shared" si="41"/>
        <v>0</v>
      </c>
      <c r="K233" s="30">
        <f t="shared" si="42"/>
        <v>231</v>
      </c>
      <c r="L233" s="30">
        <f t="shared" si="43"/>
        <v>0</v>
      </c>
      <c r="M233" s="30"/>
      <c r="N233" s="30"/>
    </row>
    <row r="234" spans="1:14" ht="25.5">
      <c r="A234" s="37" t="s">
        <v>677</v>
      </c>
      <c r="B234" s="28" t="s">
        <v>678</v>
      </c>
      <c r="C234" s="28" t="s">
        <v>708</v>
      </c>
      <c r="D234" s="28">
        <v>0</v>
      </c>
      <c r="E234" s="28">
        <v>0</v>
      </c>
      <c r="F234" s="38">
        <f t="shared" si="38"/>
        <v>0</v>
      </c>
      <c r="G234" s="39">
        <f t="shared" si="39"/>
        <v>1</v>
      </c>
      <c r="H234" s="40">
        <f t="shared" si="40"/>
        <v>232</v>
      </c>
      <c r="I234" s="47"/>
      <c r="J234" s="30">
        <f t="shared" si="41"/>
        <v>0</v>
      </c>
      <c r="K234" s="30">
        <f t="shared" si="42"/>
        <v>232</v>
      </c>
      <c r="L234" s="30">
        <f t="shared" si="43"/>
        <v>0</v>
      </c>
      <c r="M234" s="30"/>
      <c r="N234" s="30"/>
    </row>
    <row r="235" spans="1:14" ht="25.5">
      <c r="A235" s="37" t="s">
        <v>679</v>
      </c>
      <c r="B235" s="28" t="s">
        <v>680</v>
      </c>
      <c r="C235" s="28" t="s">
        <v>701</v>
      </c>
      <c r="D235" s="28">
        <v>0</v>
      </c>
      <c r="E235" s="28">
        <v>0</v>
      </c>
      <c r="F235" s="38">
        <f t="shared" si="38"/>
        <v>0</v>
      </c>
      <c r="G235" s="39">
        <f t="shared" si="39"/>
        <v>1</v>
      </c>
      <c r="H235" s="40">
        <f t="shared" si="40"/>
        <v>233</v>
      </c>
      <c r="I235" s="47"/>
      <c r="J235" s="30">
        <f t="shared" si="41"/>
        <v>0</v>
      </c>
      <c r="K235" s="30">
        <f t="shared" si="42"/>
        <v>233</v>
      </c>
      <c r="L235" s="30">
        <f t="shared" si="43"/>
        <v>0</v>
      </c>
      <c r="M235" s="30"/>
      <c r="N235" s="30"/>
    </row>
    <row r="236" spans="1:14" ht="25.5">
      <c r="A236" s="37" t="s">
        <v>681</v>
      </c>
      <c r="B236" s="28" t="s">
        <v>682</v>
      </c>
      <c r="C236" s="28" t="s">
        <v>702</v>
      </c>
      <c r="D236" s="28">
        <v>0</v>
      </c>
      <c r="E236" s="28">
        <v>0</v>
      </c>
      <c r="F236" s="38">
        <f t="shared" si="38"/>
        <v>0</v>
      </c>
      <c r="G236" s="39">
        <f t="shared" si="39"/>
        <v>1</v>
      </c>
      <c r="H236" s="40">
        <f t="shared" si="40"/>
        <v>234</v>
      </c>
      <c r="I236" s="47"/>
      <c r="J236" s="30">
        <f t="shared" si="41"/>
        <v>0</v>
      </c>
      <c r="K236" s="30">
        <f t="shared" si="42"/>
        <v>234</v>
      </c>
      <c r="L236" s="30">
        <f t="shared" si="43"/>
        <v>0</v>
      </c>
      <c r="M236" s="30"/>
      <c r="N236" s="30"/>
    </row>
    <row r="237" spans="1:14" ht="25.5">
      <c r="A237" s="37" t="s">
        <v>683</v>
      </c>
      <c r="B237" s="28" t="s">
        <v>684</v>
      </c>
      <c r="C237" s="28" t="s">
        <v>703</v>
      </c>
      <c r="D237" s="28">
        <v>0</v>
      </c>
      <c r="E237" s="28">
        <v>0</v>
      </c>
      <c r="F237" s="38">
        <f t="shared" si="38"/>
        <v>0</v>
      </c>
      <c r="G237" s="39">
        <f t="shared" si="39"/>
        <v>1</v>
      </c>
      <c r="H237" s="40">
        <f t="shared" si="40"/>
        <v>235</v>
      </c>
      <c r="I237" s="47"/>
      <c r="J237" s="30">
        <f t="shared" si="41"/>
        <v>0</v>
      </c>
      <c r="K237" s="30">
        <f t="shared" si="42"/>
        <v>235</v>
      </c>
      <c r="L237" s="30">
        <f t="shared" si="43"/>
        <v>0</v>
      </c>
      <c r="M237" s="30"/>
      <c r="N237" s="30"/>
    </row>
    <row r="238" spans="1:14" ht="25.5">
      <c r="A238" s="37" t="s">
        <v>685</v>
      </c>
      <c r="B238" s="28" t="s">
        <v>686</v>
      </c>
      <c r="C238" s="28" t="s">
        <v>707</v>
      </c>
      <c r="D238" s="28">
        <v>0</v>
      </c>
      <c r="E238" s="28">
        <v>0</v>
      </c>
      <c r="F238" s="38">
        <f t="shared" si="38"/>
        <v>0</v>
      </c>
      <c r="G238" s="39">
        <f t="shared" si="39"/>
        <v>1</v>
      </c>
      <c r="H238" s="40">
        <f t="shared" si="40"/>
        <v>236</v>
      </c>
      <c r="I238" s="47"/>
      <c r="J238" s="30">
        <f t="shared" si="41"/>
        <v>0</v>
      </c>
      <c r="K238" s="30">
        <f t="shared" si="42"/>
        <v>236</v>
      </c>
      <c r="L238" s="30">
        <f t="shared" si="43"/>
        <v>0</v>
      </c>
      <c r="M238" s="30"/>
      <c r="N238" s="30"/>
    </row>
    <row r="239" spans="1:14" ht="25.5">
      <c r="A239" s="37" t="s">
        <v>687</v>
      </c>
      <c r="B239" s="28" t="s">
        <v>688</v>
      </c>
      <c r="C239" s="28" t="s">
        <v>704</v>
      </c>
      <c r="D239" s="28">
        <v>0</v>
      </c>
      <c r="E239" s="28">
        <v>0</v>
      </c>
      <c r="F239" s="38">
        <f t="shared" si="38"/>
        <v>0</v>
      </c>
      <c r="G239" s="39">
        <f t="shared" si="39"/>
        <v>1</v>
      </c>
      <c r="H239" s="40">
        <f t="shared" si="40"/>
        <v>237</v>
      </c>
      <c r="I239" s="47"/>
      <c r="J239" s="30">
        <f t="shared" si="41"/>
        <v>0</v>
      </c>
      <c r="K239" s="30">
        <f t="shared" si="42"/>
        <v>237</v>
      </c>
      <c r="L239" s="30">
        <f t="shared" si="43"/>
        <v>0</v>
      </c>
      <c r="M239" s="30"/>
      <c r="N239" s="30"/>
    </row>
    <row r="240" spans="1:14" ht="25.5">
      <c r="A240" s="37" t="s">
        <v>689</v>
      </c>
      <c r="B240" s="28" t="s">
        <v>690</v>
      </c>
      <c r="C240" s="28" t="s">
        <v>705</v>
      </c>
      <c r="D240" s="28">
        <v>0</v>
      </c>
      <c r="E240" s="28">
        <v>0</v>
      </c>
      <c r="F240" s="38">
        <f t="shared" si="38"/>
        <v>0</v>
      </c>
      <c r="G240" s="39">
        <f t="shared" si="39"/>
        <v>1</v>
      </c>
      <c r="H240" s="40">
        <f t="shared" si="40"/>
        <v>238</v>
      </c>
      <c r="I240" s="47"/>
      <c r="J240" s="30">
        <f t="shared" si="41"/>
        <v>0</v>
      </c>
      <c r="K240" s="30">
        <f t="shared" si="42"/>
        <v>238</v>
      </c>
      <c r="L240" s="30">
        <f t="shared" si="43"/>
        <v>0</v>
      </c>
      <c r="M240" s="30"/>
      <c r="N240" s="30"/>
    </row>
    <row r="241" spans="1:14" ht="25.5">
      <c r="A241" s="37" t="s">
        <v>586</v>
      </c>
      <c r="B241" s="28" t="s">
        <v>587</v>
      </c>
      <c r="C241" s="28" t="s">
        <v>693</v>
      </c>
      <c r="D241" s="28">
        <v>0</v>
      </c>
      <c r="E241" s="28">
        <v>0</v>
      </c>
      <c r="F241" s="38">
        <f t="shared" si="38"/>
        <v>0</v>
      </c>
      <c r="G241" s="39">
        <f t="shared" si="39"/>
        <v>1</v>
      </c>
      <c r="H241" s="40">
        <f t="shared" si="40"/>
        <v>239</v>
      </c>
      <c r="I241" s="47"/>
      <c r="J241" s="30">
        <f t="shared" si="41"/>
        <v>0</v>
      </c>
      <c r="K241" s="30">
        <f t="shared" si="42"/>
        <v>239</v>
      </c>
      <c r="L241" s="30">
        <f t="shared" si="43"/>
        <v>0</v>
      </c>
      <c r="M241" s="30"/>
      <c r="N241" s="30"/>
    </row>
    <row r="242" spans="1:14" ht="25.5">
      <c r="A242" s="37" t="s">
        <v>589</v>
      </c>
      <c r="B242" s="28" t="s">
        <v>588</v>
      </c>
      <c r="C242" s="28" t="s">
        <v>590</v>
      </c>
      <c r="D242" s="28">
        <v>0</v>
      </c>
      <c r="E242" s="28">
        <v>0</v>
      </c>
      <c r="F242" s="38">
        <f t="shared" si="38"/>
        <v>0</v>
      </c>
      <c r="G242" s="39">
        <f t="shared" si="39"/>
        <v>1</v>
      </c>
      <c r="H242" s="40">
        <f t="shared" si="40"/>
        <v>240</v>
      </c>
      <c r="I242" s="47"/>
      <c r="J242" s="30">
        <f t="shared" si="41"/>
        <v>0</v>
      </c>
      <c r="K242" s="30">
        <f t="shared" si="42"/>
        <v>240</v>
      </c>
      <c r="L242" s="30">
        <f t="shared" si="43"/>
        <v>0</v>
      </c>
      <c r="M242" s="30"/>
      <c r="N242" s="30"/>
    </row>
    <row r="243" spans="1:14" ht="25.5">
      <c r="A243" s="37" t="s">
        <v>592</v>
      </c>
      <c r="B243" s="28" t="s">
        <v>591</v>
      </c>
      <c r="C243" s="28" t="s">
        <v>187</v>
      </c>
      <c r="D243" s="28">
        <v>0</v>
      </c>
      <c r="E243" s="28">
        <v>0</v>
      </c>
      <c r="F243" s="38">
        <f aca="true" t="shared" si="44" ref="F243:F251">IF((D243+E243)&gt;0,D243/(D243+E243),0)</f>
        <v>0</v>
      </c>
      <c r="G243" s="39">
        <f aca="true" t="shared" si="45" ref="G243:G251">IF((F243=0),IF(E243=0,1,1+E243*G$2),IF((F243=1)*((D243/C$2)&gt;G$2),0,1-F243*G$2*D243/D$2))</f>
        <v>1</v>
      </c>
      <c r="H243" s="40">
        <f aca="true" t="shared" si="46" ref="H243:H251">H242+G243</f>
        <v>241</v>
      </c>
      <c r="I243" s="47"/>
      <c r="J243" s="30">
        <f aca="true" t="shared" si="47" ref="J243:J251">1-(D243=0)*(E243=0)</f>
        <v>0</v>
      </c>
      <c r="K243" s="30">
        <f aca="true" t="shared" si="48" ref="K243:K251">K242+1</f>
        <v>241</v>
      </c>
      <c r="L243" s="30">
        <f aca="true" t="shared" si="49" ref="L243:L251">D243-E243</f>
        <v>0</v>
      </c>
      <c r="M243" s="30"/>
      <c r="N243" s="30"/>
    </row>
    <row r="244" spans="1:14" ht="25.5">
      <c r="A244" s="37" t="s">
        <v>710</v>
      </c>
      <c r="B244" s="28" t="s">
        <v>711</v>
      </c>
      <c r="C244" s="28" t="s">
        <v>712</v>
      </c>
      <c r="D244" s="28">
        <v>0</v>
      </c>
      <c r="E244" s="28">
        <v>0</v>
      </c>
      <c r="F244" s="38">
        <f t="shared" si="44"/>
        <v>0</v>
      </c>
      <c r="G244" s="39">
        <f t="shared" si="45"/>
        <v>1</v>
      </c>
      <c r="H244" s="40">
        <f t="shared" si="46"/>
        <v>242</v>
      </c>
      <c r="I244" s="47"/>
      <c r="J244" s="30">
        <f t="shared" si="47"/>
        <v>0</v>
      </c>
      <c r="K244" s="30">
        <f t="shared" si="48"/>
        <v>242</v>
      </c>
      <c r="L244" s="30">
        <f t="shared" si="49"/>
        <v>0</v>
      </c>
      <c r="M244" s="30"/>
      <c r="N244" s="30"/>
    </row>
    <row r="245" spans="1:14" ht="25.5">
      <c r="A245" s="37" t="s">
        <v>715</v>
      </c>
      <c r="B245" s="28" t="s">
        <v>716</v>
      </c>
      <c r="C245" s="28" t="s">
        <v>714</v>
      </c>
      <c r="D245" s="28">
        <v>0</v>
      </c>
      <c r="E245" s="28">
        <v>0</v>
      </c>
      <c r="F245" s="38">
        <f t="shared" si="44"/>
        <v>0</v>
      </c>
      <c r="G245" s="39">
        <f t="shared" si="45"/>
        <v>1</v>
      </c>
      <c r="H245" s="40">
        <f t="shared" si="46"/>
        <v>243</v>
      </c>
      <c r="I245" s="47"/>
      <c r="J245" s="30">
        <f t="shared" si="47"/>
        <v>0</v>
      </c>
      <c r="K245" s="30">
        <f t="shared" si="48"/>
        <v>243</v>
      </c>
      <c r="L245" s="30">
        <f t="shared" si="49"/>
        <v>0</v>
      </c>
      <c r="M245" s="30"/>
      <c r="N245" s="30"/>
    </row>
    <row r="246" spans="1:14" ht="25.5">
      <c r="A246" s="37" t="s">
        <v>717</v>
      </c>
      <c r="B246" s="28" t="s">
        <v>718</v>
      </c>
      <c r="C246" s="28" t="s">
        <v>719</v>
      </c>
      <c r="D246" s="28">
        <v>0</v>
      </c>
      <c r="E246" s="28">
        <v>0</v>
      </c>
      <c r="F246" s="38">
        <f t="shared" si="44"/>
        <v>0</v>
      </c>
      <c r="G246" s="39">
        <f t="shared" si="45"/>
        <v>1</v>
      </c>
      <c r="H246" s="40">
        <f t="shared" si="46"/>
        <v>244</v>
      </c>
      <c r="I246" s="47"/>
      <c r="J246" s="30">
        <f t="shared" si="47"/>
        <v>0</v>
      </c>
      <c r="K246" s="30">
        <f t="shared" si="48"/>
        <v>244</v>
      </c>
      <c r="L246" s="30">
        <f t="shared" si="49"/>
        <v>0</v>
      </c>
      <c r="M246" s="30"/>
      <c r="N246" s="30"/>
    </row>
    <row r="247" spans="1:14" ht="25.5">
      <c r="A247" s="37" t="s">
        <v>721</v>
      </c>
      <c r="B247" s="28" t="s">
        <v>720</v>
      </c>
      <c r="C247" s="28" t="s">
        <v>722</v>
      </c>
      <c r="D247" s="28">
        <v>0</v>
      </c>
      <c r="E247" s="28">
        <v>0</v>
      </c>
      <c r="F247" s="38">
        <f t="shared" si="44"/>
        <v>0</v>
      </c>
      <c r="G247" s="39">
        <f t="shared" si="45"/>
        <v>1</v>
      </c>
      <c r="H247" s="40">
        <f t="shared" si="46"/>
        <v>245</v>
      </c>
      <c r="I247" s="47"/>
      <c r="J247" s="30">
        <f t="shared" si="47"/>
        <v>0</v>
      </c>
      <c r="K247" s="30">
        <f t="shared" si="48"/>
        <v>245</v>
      </c>
      <c r="L247" s="30">
        <f t="shared" si="49"/>
        <v>0</v>
      </c>
      <c r="M247" s="30"/>
      <c r="N247" s="30"/>
    </row>
    <row r="248" spans="1:14" ht="25.5">
      <c r="A248" s="1" t="s">
        <v>723</v>
      </c>
      <c r="B248" s="1" t="s">
        <v>724</v>
      </c>
      <c r="C248" s="1" t="s">
        <v>725</v>
      </c>
      <c r="D248" s="1">
        <v>0</v>
      </c>
      <c r="E248" s="1">
        <v>0</v>
      </c>
      <c r="F248" s="38">
        <f t="shared" si="44"/>
        <v>0</v>
      </c>
      <c r="G248" s="16">
        <f t="shared" si="45"/>
        <v>1</v>
      </c>
      <c r="H248" s="16">
        <f t="shared" si="46"/>
        <v>246</v>
      </c>
      <c r="I248" s="47"/>
      <c r="J248" s="30">
        <f t="shared" si="47"/>
        <v>0</v>
      </c>
      <c r="K248" s="30">
        <f t="shared" si="48"/>
        <v>246</v>
      </c>
      <c r="L248" s="30">
        <f t="shared" si="49"/>
        <v>0</v>
      </c>
      <c r="M248" s="30"/>
      <c r="N248" s="30"/>
    </row>
    <row r="249" spans="1:14" ht="25.5">
      <c r="A249" s="1" t="s">
        <v>726</v>
      </c>
      <c r="B249" s="1" t="s">
        <v>727</v>
      </c>
      <c r="C249" s="1" t="s">
        <v>728</v>
      </c>
      <c r="D249" s="1">
        <v>0</v>
      </c>
      <c r="E249" s="1">
        <v>0</v>
      </c>
      <c r="F249" s="38">
        <f t="shared" si="44"/>
        <v>0</v>
      </c>
      <c r="G249" s="16">
        <f t="shared" si="45"/>
        <v>1</v>
      </c>
      <c r="H249" s="16">
        <f t="shared" si="46"/>
        <v>247</v>
      </c>
      <c r="I249" s="47"/>
      <c r="J249" s="30">
        <f t="shared" si="47"/>
        <v>0</v>
      </c>
      <c r="K249" s="30">
        <f t="shared" si="48"/>
        <v>247</v>
      </c>
      <c r="L249" s="30">
        <f t="shared" si="49"/>
        <v>0</v>
      </c>
      <c r="M249" s="30"/>
      <c r="N249" s="30"/>
    </row>
    <row r="250" spans="1:14" ht="25.5">
      <c r="A250" s="1" t="s">
        <v>729</v>
      </c>
      <c r="B250" s="1" t="s">
        <v>730</v>
      </c>
      <c r="C250" s="1" t="s">
        <v>731</v>
      </c>
      <c r="D250" s="1">
        <v>0</v>
      </c>
      <c r="E250" s="1">
        <v>0</v>
      </c>
      <c r="F250" s="38">
        <f t="shared" si="44"/>
        <v>0</v>
      </c>
      <c r="G250" s="16">
        <f t="shared" si="45"/>
        <v>1</v>
      </c>
      <c r="H250" s="16">
        <f t="shared" si="46"/>
        <v>248</v>
      </c>
      <c r="I250" s="47"/>
      <c r="J250" s="30">
        <f t="shared" si="47"/>
        <v>0</v>
      </c>
      <c r="K250" s="30">
        <f t="shared" si="48"/>
        <v>248</v>
      </c>
      <c r="L250" s="30">
        <f t="shared" si="49"/>
        <v>0</v>
      </c>
      <c r="M250" s="30"/>
      <c r="N250" s="30"/>
    </row>
    <row r="251" spans="1:14" ht="25.5">
      <c r="A251" s="1" t="s">
        <v>732</v>
      </c>
      <c r="B251" s="1" t="s">
        <v>733</v>
      </c>
      <c r="C251" s="1" t="s">
        <v>734</v>
      </c>
      <c r="D251" s="1">
        <v>0</v>
      </c>
      <c r="E251" s="1">
        <v>0</v>
      </c>
      <c r="F251" s="38">
        <f t="shared" si="44"/>
        <v>0</v>
      </c>
      <c r="G251" s="16">
        <f t="shared" si="45"/>
        <v>1</v>
      </c>
      <c r="H251" s="16">
        <f t="shared" si="46"/>
        <v>249</v>
      </c>
      <c r="I251" s="47"/>
      <c r="J251" s="30">
        <f t="shared" si="47"/>
        <v>0</v>
      </c>
      <c r="K251" s="30">
        <f t="shared" si="48"/>
        <v>249</v>
      </c>
      <c r="L251" s="30">
        <f t="shared" si="49"/>
        <v>0</v>
      </c>
      <c r="M251" s="30"/>
      <c r="N251" s="30"/>
    </row>
    <row r="252" spans="1:14" ht="25.5">
      <c r="A252" s="1" t="s">
        <v>735</v>
      </c>
      <c r="B252" s="1" t="s">
        <v>736</v>
      </c>
      <c r="C252" s="1" t="s">
        <v>737</v>
      </c>
      <c r="D252" s="1">
        <v>0</v>
      </c>
      <c r="E252" s="1">
        <v>0</v>
      </c>
      <c r="F252" s="38">
        <f aca="true" t="shared" si="50" ref="F252:F262">IF((D252+E252)&gt;0,D252/(D252+E252),0)</f>
        <v>0</v>
      </c>
      <c r="G252" s="16">
        <f aca="true" t="shared" si="51" ref="G252:G262">IF((F252=0),IF(E252=0,1,1+E252*G$2),IF((F252=1)*((D252/C$2)&gt;G$2),0,1-F252*G$2*D252/D$2))</f>
        <v>1</v>
      </c>
      <c r="H252" s="16">
        <f aca="true" t="shared" si="52" ref="H252:H262">H251+G252</f>
        <v>250</v>
      </c>
      <c r="I252" s="47"/>
      <c r="J252" s="30">
        <f aca="true" t="shared" si="53" ref="J252:J262">1-(D252=0)*(E252=0)</f>
        <v>0</v>
      </c>
      <c r="K252" s="30">
        <f aca="true" t="shared" si="54" ref="K252:K262">K251+1</f>
        <v>250</v>
      </c>
      <c r="L252" s="30">
        <f aca="true" t="shared" si="55" ref="L252:L262">D252-E252</f>
        <v>0</v>
      </c>
      <c r="M252" s="30"/>
      <c r="N252" s="30"/>
    </row>
    <row r="253" spans="1:14" ht="25.5">
      <c r="A253" s="1" t="s">
        <v>738</v>
      </c>
      <c r="B253" s="1" t="s">
        <v>148</v>
      </c>
      <c r="C253" s="1" t="s">
        <v>748</v>
      </c>
      <c r="D253" s="1">
        <v>0</v>
      </c>
      <c r="E253" s="1">
        <v>0</v>
      </c>
      <c r="F253" s="38">
        <f t="shared" si="50"/>
        <v>0</v>
      </c>
      <c r="G253" s="16">
        <f t="shared" si="51"/>
        <v>1</v>
      </c>
      <c r="H253" s="16">
        <f t="shared" si="52"/>
        <v>251</v>
      </c>
      <c r="I253" s="47"/>
      <c r="J253" s="30">
        <f t="shared" si="53"/>
        <v>0</v>
      </c>
      <c r="K253" s="30">
        <f t="shared" si="54"/>
        <v>251</v>
      </c>
      <c r="L253" s="30">
        <f t="shared" si="55"/>
        <v>0</v>
      </c>
      <c r="M253" s="30"/>
      <c r="N253" s="30"/>
    </row>
    <row r="254" spans="1:14" ht="25.5">
      <c r="A254" s="1" t="s">
        <v>741</v>
      </c>
      <c r="B254" s="1" t="s">
        <v>740</v>
      </c>
      <c r="C254" s="1" t="s">
        <v>742</v>
      </c>
      <c r="D254" s="1">
        <v>0</v>
      </c>
      <c r="E254" s="1">
        <v>0</v>
      </c>
      <c r="F254" s="38">
        <f t="shared" si="50"/>
        <v>0</v>
      </c>
      <c r="G254" s="16">
        <f t="shared" si="51"/>
        <v>1</v>
      </c>
      <c r="H254" s="16">
        <f t="shared" si="52"/>
        <v>252</v>
      </c>
      <c r="I254" s="47"/>
      <c r="J254" s="30">
        <f t="shared" si="53"/>
        <v>0</v>
      </c>
      <c r="K254" s="30">
        <f t="shared" si="54"/>
        <v>252</v>
      </c>
      <c r="L254" s="30">
        <f t="shared" si="55"/>
        <v>0</v>
      </c>
      <c r="M254" s="30"/>
      <c r="N254" s="30"/>
    </row>
    <row r="255" spans="1:14" ht="25.5">
      <c r="A255" s="1" t="s">
        <v>744</v>
      </c>
      <c r="B255" s="1" t="s">
        <v>743</v>
      </c>
      <c r="C255" s="1" t="s">
        <v>745</v>
      </c>
      <c r="D255" s="1">
        <v>0</v>
      </c>
      <c r="E255" s="1">
        <v>0</v>
      </c>
      <c r="F255" s="38">
        <f t="shared" si="50"/>
        <v>0</v>
      </c>
      <c r="G255" s="16">
        <f t="shared" si="51"/>
        <v>1</v>
      </c>
      <c r="H255" s="16">
        <f t="shared" si="52"/>
        <v>253</v>
      </c>
      <c r="I255" s="47"/>
      <c r="J255" s="30">
        <f t="shared" si="53"/>
        <v>0</v>
      </c>
      <c r="K255" s="30">
        <f t="shared" si="54"/>
        <v>253</v>
      </c>
      <c r="L255" s="30">
        <f t="shared" si="55"/>
        <v>0</v>
      </c>
      <c r="M255" s="30"/>
      <c r="N255" s="30"/>
    </row>
    <row r="256" spans="1:14" ht="25.5">
      <c r="A256" s="1" t="s">
        <v>747</v>
      </c>
      <c r="B256" s="1" t="s">
        <v>746</v>
      </c>
      <c r="C256" s="1" t="s">
        <v>739</v>
      </c>
      <c r="D256" s="1">
        <v>0</v>
      </c>
      <c r="E256" s="1">
        <v>0</v>
      </c>
      <c r="F256" s="38">
        <f t="shared" si="50"/>
        <v>0</v>
      </c>
      <c r="G256" s="16">
        <f t="shared" si="51"/>
        <v>1</v>
      </c>
      <c r="H256" s="16">
        <f t="shared" si="52"/>
        <v>254</v>
      </c>
      <c r="I256" s="47"/>
      <c r="J256" s="30">
        <f t="shared" si="53"/>
        <v>0</v>
      </c>
      <c r="K256" s="30">
        <f t="shared" si="54"/>
        <v>254</v>
      </c>
      <c r="L256" s="30">
        <f t="shared" si="55"/>
        <v>0</v>
      </c>
      <c r="M256" s="30"/>
      <c r="N256" s="30"/>
    </row>
    <row r="257" spans="1:14" ht="25.5">
      <c r="A257" s="1" t="s">
        <v>750</v>
      </c>
      <c r="B257" s="1" t="s">
        <v>749</v>
      </c>
      <c r="C257" s="1" t="s">
        <v>751</v>
      </c>
      <c r="D257" s="1">
        <v>0</v>
      </c>
      <c r="E257" s="1">
        <v>0</v>
      </c>
      <c r="F257" s="38">
        <f t="shared" si="50"/>
        <v>0</v>
      </c>
      <c r="G257" s="16">
        <f t="shared" si="51"/>
        <v>1</v>
      </c>
      <c r="H257" s="16">
        <f t="shared" si="52"/>
        <v>255</v>
      </c>
      <c r="I257" s="47"/>
      <c r="J257" s="30">
        <f t="shared" si="53"/>
        <v>0</v>
      </c>
      <c r="K257" s="30">
        <f t="shared" si="54"/>
        <v>255</v>
      </c>
      <c r="L257" s="30">
        <f t="shared" si="55"/>
        <v>0</v>
      </c>
      <c r="M257" s="30"/>
      <c r="N257" s="30"/>
    </row>
    <row r="258" spans="1:14" ht="25.5">
      <c r="A258" s="1" t="s">
        <v>755</v>
      </c>
      <c r="B258" s="1" t="s">
        <v>754</v>
      </c>
      <c r="C258" s="1" t="s">
        <v>753</v>
      </c>
      <c r="D258" s="1">
        <v>0</v>
      </c>
      <c r="E258" s="1">
        <v>0</v>
      </c>
      <c r="F258" s="38">
        <f t="shared" si="50"/>
        <v>0</v>
      </c>
      <c r="G258" s="16">
        <f t="shared" si="51"/>
        <v>1</v>
      </c>
      <c r="H258" s="16">
        <f t="shared" si="52"/>
        <v>256</v>
      </c>
      <c r="I258" s="47"/>
      <c r="J258" s="30">
        <f t="shared" si="53"/>
        <v>0</v>
      </c>
      <c r="K258" s="30">
        <f t="shared" si="54"/>
        <v>256</v>
      </c>
      <c r="L258" s="30">
        <f t="shared" si="55"/>
        <v>0</v>
      </c>
      <c r="M258" s="30"/>
      <c r="N258" s="30"/>
    </row>
    <row r="259" spans="1:14" ht="25.5">
      <c r="A259" s="1" t="s">
        <v>752</v>
      </c>
      <c r="B259" s="1" t="s">
        <v>754</v>
      </c>
      <c r="C259" s="1" t="s">
        <v>761</v>
      </c>
      <c r="D259" s="1">
        <v>0</v>
      </c>
      <c r="E259" s="1">
        <v>0</v>
      </c>
      <c r="F259" s="38">
        <f t="shared" si="50"/>
        <v>0</v>
      </c>
      <c r="G259" s="16">
        <f t="shared" si="51"/>
        <v>1</v>
      </c>
      <c r="H259" s="16">
        <f t="shared" si="52"/>
        <v>257</v>
      </c>
      <c r="I259" s="47"/>
      <c r="J259" s="30">
        <f t="shared" si="53"/>
        <v>0</v>
      </c>
      <c r="K259" s="30">
        <f t="shared" si="54"/>
        <v>257</v>
      </c>
      <c r="L259" s="30">
        <f t="shared" si="55"/>
        <v>0</v>
      </c>
      <c r="M259" s="30"/>
      <c r="N259" s="30"/>
    </row>
    <row r="260" spans="1:14" ht="25.5">
      <c r="A260" s="1" t="s">
        <v>758</v>
      </c>
      <c r="B260" s="1" t="s">
        <v>756</v>
      </c>
      <c r="C260" s="1" t="s">
        <v>757</v>
      </c>
      <c r="D260" s="1">
        <v>0</v>
      </c>
      <c r="E260" s="1">
        <v>0</v>
      </c>
      <c r="F260" s="38">
        <f t="shared" si="50"/>
        <v>0</v>
      </c>
      <c r="G260" s="16">
        <f t="shared" si="51"/>
        <v>1</v>
      </c>
      <c r="H260" s="16">
        <f t="shared" si="52"/>
        <v>258</v>
      </c>
      <c r="I260" s="47"/>
      <c r="J260" s="30">
        <f t="shared" si="53"/>
        <v>0</v>
      </c>
      <c r="K260" s="30">
        <f t="shared" si="54"/>
        <v>258</v>
      </c>
      <c r="L260" s="30">
        <f t="shared" si="55"/>
        <v>0</v>
      </c>
      <c r="M260" s="30"/>
      <c r="N260" s="30"/>
    </row>
    <row r="261" spans="1:14" ht="25.5">
      <c r="A261" s="1" t="s">
        <v>762</v>
      </c>
      <c r="B261" s="1" t="s">
        <v>759</v>
      </c>
      <c r="C261" s="1" t="s">
        <v>760</v>
      </c>
      <c r="D261" s="1">
        <v>0</v>
      </c>
      <c r="E261" s="1">
        <v>0</v>
      </c>
      <c r="F261" s="38">
        <f t="shared" si="50"/>
        <v>0</v>
      </c>
      <c r="G261" s="16">
        <f t="shared" si="51"/>
        <v>1</v>
      </c>
      <c r="H261" s="16">
        <f t="shared" si="52"/>
        <v>259</v>
      </c>
      <c r="I261" s="47"/>
      <c r="J261" s="30">
        <f t="shared" si="53"/>
        <v>0</v>
      </c>
      <c r="K261" s="30">
        <f t="shared" si="54"/>
        <v>259</v>
      </c>
      <c r="L261" s="30">
        <f t="shared" si="55"/>
        <v>0</v>
      </c>
      <c r="M261" s="30"/>
      <c r="N261" s="30"/>
    </row>
    <row r="262" spans="1:14" ht="26.25" thickBot="1">
      <c r="A262" s="41" t="s">
        <v>763</v>
      </c>
      <c r="B262" s="42" t="s">
        <v>764</v>
      </c>
      <c r="C262" s="42" t="s">
        <v>765</v>
      </c>
      <c r="D262" s="42">
        <v>0</v>
      </c>
      <c r="E262" s="42">
        <v>0</v>
      </c>
      <c r="F262" s="43">
        <f t="shared" si="50"/>
        <v>0</v>
      </c>
      <c r="G262" s="44">
        <f t="shared" si="51"/>
        <v>1</v>
      </c>
      <c r="H262" s="45">
        <f t="shared" si="52"/>
        <v>260</v>
      </c>
      <c r="I262" s="48"/>
      <c r="J262" s="31">
        <f t="shared" si="53"/>
        <v>0</v>
      </c>
      <c r="K262" s="31">
        <f t="shared" si="54"/>
        <v>260</v>
      </c>
      <c r="L262" s="31">
        <f t="shared" si="55"/>
        <v>0</v>
      </c>
      <c r="M262" s="31"/>
      <c r="N262" s="31"/>
    </row>
  </sheetData>
  <conditionalFormatting sqref="J3:J26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KANJI GAME</dc:title>
  <dc:subject>Learn Kanjis</dc:subject>
  <dc:creator>RICHET Sebastien</dc:creator>
  <cp:keywords>Kanji - Japanese - JLPT</cp:keywords>
  <dc:description>Improvement may be considered!</dc:description>
  <cp:lastModifiedBy>IAEA-SG</cp:lastModifiedBy>
  <dcterms:created xsi:type="dcterms:W3CDTF">2008-10-21T17:26:24Z</dcterms:created>
  <dcterms:modified xsi:type="dcterms:W3CDTF">2010-04-20T19:19:28Z</dcterms:modified>
  <cp:category>Language Training</cp:category>
  <cp:version/>
  <cp:contentType/>
  <cp:contentStatus/>
</cp:coreProperties>
</file>